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D:\GAP 2024\"/>
    </mc:Choice>
  </mc:AlternateContent>
  <xr:revisionPtr revIDLastSave="0" documentId="13_ncr:1_{DCE74A88-FED0-4DDE-BB9F-FBCFA38A3272}" xr6:coauthVersionLast="47" xr6:coauthVersionMax="47" xr10:uidLastSave="{00000000-0000-0000-0000-000000000000}"/>
  <bookViews>
    <workbookView xWindow="-98" yWindow="-98" windowWidth="21795" windowHeight="13875" tabRatio="951" firstSheet="5" activeTab="10" xr2:uid="{00000000-000D-0000-FFFF-FFFF00000000}"/>
  </bookViews>
  <sheets>
    <sheet name="Page 1-3" sheetId="1" r:id="rId1"/>
    <sheet name="Working" sheetId="16" r:id="rId2"/>
    <sheet name="Pg. 4 General Questions" sheetId="2" r:id="rId3"/>
    <sheet name="Pg. 4 General Questions (2)" sheetId="15" r:id="rId4"/>
    <sheet name="Part 1-Farm Review" sheetId="4" r:id="rId5"/>
    <sheet name="Part 2-Field Harvest &amp; Packing " sheetId="3" r:id="rId6"/>
    <sheet name="Part 3-House Packing Facility" sheetId="21" r:id="rId7"/>
    <sheet name="Part 4-Storage &amp; Transportation" sheetId="7" r:id="rId8"/>
    <sheet name="Part 5-Preventive Food Defense" sheetId="5" r:id="rId9"/>
    <sheet name="Logo Use" sheetId="28" r:id="rId10"/>
    <sheet name="Audit Scoresheet" sheetId="29" r:id="rId11"/>
    <sheet name="CAR Duplication Instructions" sheetId="12" r:id="rId12"/>
    <sheet name=" Corrective Action Report (1)" sheetId="27" r:id="rId13"/>
  </sheets>
  <definedNames>
    <definedName name="Facility">#REF!</definedName>
    <definedName name="_xlnm.Print_Area" localSheetId="10">'Audit Scoresheet'!$A$1:$X$40</definedName>
    <definedName name="_xlnm.Print_Area" localSheetId="0">'Page 1-3'!$A$1:$Q$138</definedName>
    <definedName name="_xlnm.Print_Area" localSheetId="4">'Part 1-Farm Review'!$A$1:$O$106</definedName>
    <definedName name="_xlnm.Print_Area" localSheetId="5">'Part 2-Field Harvest &amp; Packing '!$A$1:$O$72</definedName>
    <definedName name="_xlnm.Print_Area" localSheetId="6">'Part 3-House Packing Facility'!$A$1:$O$108</definedName>
    <definedName name="_xlnm.Print_Area" localSheetId="2">'Pg. 4 General Questions'!$A$1:$O$78</definedName>
    <definedName name="_xlnm.Print_Area" localSheetId="3">'Pg. 4 General Questions (2)'!$A$1:$O$75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4" l="1"/>
  <c r="C10" i="27"/>
  <c r="C9" i="29"/>
  <c r="C33" i="29"/>
  <c r="C28" i="29"/>
  <c r="A26" i="29"/>
  <c r="A24" i="29"/>
  <c r="A22" i="29"/>
  <c r="A21" i="29"/>
  <c r="A19" i="29"/>
  <c r="A18" i="29"/>
  <c r="L12" i="29"/>
  <c r="C12" i="29"/>
  <c r="L11" i="29"/>
  <c r="C11" i="29"/>
  <c r="L10" i="29"/>
  <c r="L9" i="29"/>
  <c r="R7" i="29"/>
  <c r="C7" i="29"/>
  <c r="C5" i="29"/>
  <c r="G8" i="27" l="1"/>
  <c r="L38" i="28"/>
  <c r="M38" i="28"/>
  <c r="B37" i="28"/>
  <c r="M32" i="28"/>
  <c r="B39" i="28" l="1"/>
  <c r="B35" i="28"/>
  <c r="B33" i="28"/>
  <c r="B29" i="28"/>
  <c r="B27" i="28"/>
  <c r="B23" i="28"/>
  <c r="B21" i="28"/>
  <c r="B19" i="28"/>
  <c r="B15" i="28"/>
  <c r="B13" i="28"/>
  <c r="N38" i="28"/>
  <c r="N36" i="28"/>
  <c r="M36" i="28"/>
  <c r="L36" i="28"/>
  <c r="N34" i="28"/>
  <c r="M34" i="28"/>
  <c r="L34" i="28"/>
  <c r="N32" i="28"/>
  <c r="L32" i="28"/>
  <c r="N28" i="28"/>
  <c r="M28" i="28"/>
  <c r="L28" i="28"/>
  <c r="N26" i="28"/>
  <c r="M26" i="28"/>
  <c r="L26" i="28"/>
  <c r="N22" i="28"/>
  <c r="M22" i="28"/>
  <c r="L22" i="28"/>
  <c r="N20" i="28"/>
  <c r="M20" i="28"/>
  <c r="L20" i="28"/>
  <c r="N18" i="28"/>
  <c r="M18" i="28"/>
  <c r="L18" i="28"/>
  <c r="N14" i="28"/>
  <c r="M14" i="28"/>
  <c r="L14" i="28"/>
  <c r="N12" i="28"/>
  <c r="M12" i="28"/>
  <c r="L12" i="28"/>
  <c r="D50" i="28" l="1"/>
  <c r="H50" i="28"/>
  <c r="B12" i="27"/>
  <c r="C8" i="27"/>
  <c r="L4" i="7"/>
  <c r="M4" i="7"/>
  <c r="B5" i="7"/>
  <c r="L6" i="7"/>
  <c r="M6" i="7"/>
  <c r="N6" i="7"/>
  <c r="B7" i="7"/>
  <c r="L8" i="7"/>
  <c r="M8" i="7"/>
  <c r="B9" i="7"/>
  <c r="L10" i="7"/>
  <c r="M10" i="7"/>
  <c r="B11" i="7"/>
  <c r="L12" i="7"/>
  <c r="M12" i="7"/>
  <c r="B13" i="7"/>
  <c r="L14" i="7"/>
  <c r="M14" i="7"/>
  <c r="B15" i="7"/>
  <c r="L16" i="7"/>
  <c r="M16" i="7"/>
  <c r="N16" i="7"/>
  <c r="B17" i="7"/>
  <c r="L18" i="7"/>
  <c r="M18" i="7"/>
  <c r="N18" i="7"/>
  <c r="B19" i="7"/>
  <c r="L20" i="7"/>
  <c r="M20" i="7"/>
  <c r="N20" i="7"/>
  <c r="B21" i="7"/>
  <c r="L23" i="7"/>
  <c r="M23" i="7"/>
  <c r="N23" i="7"/>
  <c r="B24" i="7"/>
  <c r="L25" i="7"/>
  <c r="M25" i="7"/>
  <c r="N25" i="7"/>
  <c r="B26" i="7"/>
  <c r="L27" i="7"/>
  <c r="M27" i="7"/>
  <c r="N27" i="7"/>
  <c r="B28" i="7"/>
  <c r="L31" i="7"/>
  <c r="M31" i="7"/>
  <c r="N31" i="7"/>
  <c r="B32" i="7"/>
  <c r="L33" i="7"/>
  <c r="M33" i="7"/>
  <c r="N33" i="7"/>
  <c r="B34" i="7"/>
  <c r="L35" i="7"/>
  <c r="M35" i="7"/>
  <c r="N35" i="7"/>
  <c r="B36" i="7"/>
  <c r="L37" i="7"/>
  <c r="M37" i="7"/>
  <c r="N37" i="7"/>
  <c r="B38" i="7"/>
  <c r="L41" i="7"/>
  <c r="M41" i="7"/>
  <c r="N41" i="7"/>
  <c r="B42" i="7"/>
  <c r="L43" i="7"/>
  <c r="M43" i="7"/>
  <c r="N43" i="7"/>
  <c r="B44" i="7"/>
  <c r="L46" i="7"/>
  <c r="M46" i="7"/>
  <c r="N46" i="7"/>
  <c r="B47" i="7"/>
  <c r="L48" i="7"/>
  <c r="M48" i="7"/>
  <c r="N48" i="7"/>
  <c r="B49" i="7"/>
  <c r="L50" i="7"/>
  <c r="M50" i="7"/>
  <c r="N50" i="7"/>
  <c r="B51" i="7"/>
  <c r="L52" i="7"/>
  <c r="M52" i="7"/>
  <c r="N52" i="7"/>
  <c r="B53" i="7"/>
  <c r="L54" i="7"/>
  <c r="M54" i="7"/>
  <c r="N54" i="7"/>
  <c r="B55" i="7"/>
  <c r="L58" i="7"/>
  <c r="M58" i="7"/>
  <c r="B59" i="7"/>
  <c r="L60" i="7"/>
  <c r="M60" i="7"/>
  <c r="B61" i="7"/>
  <c r="L62" i="7"/>
  <c r="M62" i="7"/>
  <c r="N62" i="7"/>
  <c r="B63" i="7"/>
  <c r="L64" i="7"/>
  <c r="M64" i="7"/>
  <c r="B65" i="7"/>
  <c r="L68" i="7"/>
  <c r="M68" i="7"/>
  <c r="B69" i="7"/>
  <c r="L71" i="7"/>
  <c r="M71" i="7"/>
  <c r="N71" i="7"/>
  <c r="B72" i="7"/>
  <c r="L73" i="7"/>
  <c r="M73" i="7"/>
  <c r="N73" i="7"/>
  <c r="B74" i="7"/>
  <c r="L77" i="7"/>
  <c r="M77" i="7"/>
  <c r="B78" i="7"/>
  <c r="A81" i="7"/>
  <c r="A82" i="7"/>
  <c r="A83" i="7"/>
  <c r="A84" i="7"/>
  <c r="A85" i="7"/>
  <c r="A86" i="7"/>
  <c r="A87" i="7"/>
  <c r="O26" i="29" l="1"/>
  <c r="E91" i="7"/>
  <c r="J89" i="7"/>
  <c r="M22" i="29" l="1"/>
  <c r="E92" i="7"/>
  <c r="G22" i="29"/>
  <c r="E94" i="7" l="1"/>
  <c r="I22" i="29"/>
  <c r="N22" i="29" s="1"/>
  <c r="M9" i="4"/>
  <c r="L4" i="2"/>
  <c r="L43" i="15"/>
  <c r="L22" i="15"/>
  <c r="L5" i="15"/>
  <c r="L18" i="15"/>
  <c r="L17" i="2"/>
  <c r="L14" i="15"/>
  <c r="K22" i="29" l="1"/>
  <c r="H96" i="7"/>
  <c r="D96" i="7"/>
  <c r="O22" i="29" l="1"/>
  <c r="A50" i="2"/>
  <c r="A51" i="2"/>
  <c r="N27" i="21" l="1"/>
  <c r="M27" i="21"/>
  <c r="L27" i="21"/>
  <c r="N25" i="21"/>
  <c r="M25" i="21"/>
  <c r="L25" i="21"/>
  <c r="D4" i="4"/>
  <c r="M84" i="21" l="1"/>
  <c r="L84" i="21"/>
  <c r="N78" i="21"/>
  <c r="M80" i="21"/>
  <c r="L80" i="21"/>
  <c r="M78" i="21"/>
  <c r="L78" i="21"/>
  <c r="M76" i="21"/>
  <c r="L76" i="21"/>
  <c r="M74" i="21"/>
  <c r="L74" i="21"/>
  <c r="N68" i="21"/>
  <c r="M70" i="21"/>
  <c r="L70" i="21"/>
  <c r="M68" i="21"/>
  <c r="L68" i="21"/>
  <c r="M66" i="21"/>
  <c r="L66" i="21"/>
  <c r="M63" i="21"/>
  <c r="L63" i="21"/>
  <c r="N59" i="21"/>
  <c r="M59" i="21"/>
  <c r="L59" i="21"/>
  <c r="M61" i="21"/>
  <c r="L61" i="21"/>
  <c r="M57" i="21"/>
  <c r="L57" i="21"/>
  <c r="M51" i="21"/>
  <c r="L51" i="21"/>
  <c r="M53" i="21"/>
  <c r="L53" i="21"/>
  <c r="N55" i="21"/>
  <c r="M55" i="21"/>
  <c r="L55" i="21"/>
  <c r="M47" i="21"/>
  <c r="L47" i="21"/>
  <c r="M45" i="21"/>
  <c r="L45" i="21"/>
  <c r="N49" i="21"/>
  <c r="M49" i="21"/>
  <c r="L49" i="21"/>
  <c r="N43" i="21"/>
  <c r="M43" i="21"/>
  <c r="L43" i="21"/>
  <c r="N40" i="21"/>
  <c r="M40" i="21"/>
  <c r="L40" i="21"/>
  <c r="N36" i="21"/>
  <c r="M36" i="21"/>
  <c r="L36" i="21"/>
  <c r="M34" i="21"/>
  <c r="L34" i="21"/>
  <c r="N34" i="21"/>
  <c r="M32" i="21"/>
  <c r="L32" i="21"/>
  <c r="A93" i="21"/>
  <c r="A92" i="21"/>
  <c r="A91" i="21"/>
  <c r="A90" i="21"/>
  <c r="A89" i="21"/>
  <c r="A88" i="21"/>
  <c r="B85" i="21"/>
  <c r="B81" i="21"/>
  <c r="B79" i="21"/>
  <c r="B77" i="21"/>
  <c r="B75" i="21"/>
  <c r="B71" i="21"/>
  <c r="B69" i="21"/>
  <c r="B67" i="21"/>
  <c r="B64" i="21"/>
  <c r="B62" i="21"/>
  <c r="B60" i="21"/>
  <c r="B58" i="21"/>
  <c r="B56" i="21"/>
  <c r="B54" i="21"/>
  <c r="B52" i="21"/>
  <c r="B50" i="21"/>
  <c r="B48" i="21"/>
  <c r="B46" i="21"/>
  <c r="B44" i="21"/>
  <c r="B41" i="21"/>
  <c r="B37" i="21"/>
  <c r="B35" i="21"/>
  <c r="B33" i="21"/>
  <c r="B28" i="21"/>
  <c r="B26" i="21"/>
  <c r="M23" i="21"/>
  <c r="L23" i="21"/>
  <c r="N21" i="21"/>
  <c r="M21" i="21"/>
  <c r="L21" i="21"/>
  <c r="N18" i="21"/>
  <c r="M18" i="21"/>
  <c r="L18" i="21"/>
  <c r="N16" i="21"/>
  <c r="M16" i="21"/>
  <c r="L16" i="21"/>
  <c r="N14" i="21"/>
  <c r="M14" i="21"/>
  <c r="L14" i="21"/>
  <c r="N12" i="21"/>
  <c r="M12" i="21"/>
  <c r="L12" i="21"/>
  <c r="B24" i="21"/>
  <c r="B22" i="21"/>
  <c r="B19" i="21"/>
  <c r="B17" i="21"/>
  <c r="B15" i="21"/>
  <c r="B13" i="21"/>
  <c r="B7" i="21"/>
  <c r="B11" i="21"/>
  <c r="M10" i="21"/>
  <c r="N10" i="21"/>
  <c r="L10" i="21"/>
  <c r="M6" i="21"/>
  <c r="L6" i="21"/>
  <c r="M4" i="21"/>
  <c r="N4" i="21"/>
  <c r="L4" i="21"/>
  <c r="B5" i="21"/>
  <c r="E98" i="21" l="1"/>
  <c r="G21" i="29" s="1"/>
  <c r="J96" i="21"/>
  <c r="M21" i="29" s="1"/>
  <c r="E99" i="21" l="1"/>
  <c r="I21" i="29" s="1"/>
  <c r="N21" i="29" s="1"/>
  <c r="E101" i="21" l="1"/>
  <c r="K21" i="29" s="1"/>
  <c r="H103" i="21" l="1"/>
  <c r="D103" i="21"/>
  <c r="O21" i="29" l="1"/>
  <c r="A47" i="2" l="1"/>
  <c r="A48" i="2"/>
  <c r="E3" i="15" l="1"/>
  <c r="S17" i="29" s="1"/>
  <c r="B85" i="5" l="1"/>
  <c r="B83" i="5"/>
  <c r="B80" i="5"/>
  <c r="B78" i="5"/>
  <c r="B76" i="5"/>
  <c r="B74" i="5"/>
  <c r="B72" i="5"/>
  <c r="B70" i="5"/>
  <c r="B68" i="5"/>
  <c r="B66" i="5"/>
  <c r="B64" i="5"/>
  <c r="B62" i="5"/>
  <c r="B60" i="5"/>
  <c r="B58" i="5"/>
  <c r="B55" i="5"/>
  <c r="B53" i="5"/>
  <c r="B51" i="5"/>
  <c r="B49" i="5"/>
  <c r="B47" i="5"/>
  <c r="B45" i="5"/>
  <c r="B43" i="5"/>
  <c r="B41" i="5"/>
  <c r="B39" i="5"/>
  <c r="B37" i="5"/>
  <c r="B33" i="5"/>
  <c r="B31" i="5"/>
  <c r="B28" i="5"/>
  <c r="B26" i="5"/>
  <c r="B24" i="5"/>
  <c r="B22" i="5"/>
  <c r="B20" i="5"/>
  <c r="B18" i="5"/>
  <c r="B16" i="5"/>
  <c r="B14" i="5"/>
  <c r="B10" i="5"/>
  <c r="B8" i="5"/>
  <c r="A53" i="3" l="1"/>
  <c r="A54" i="3"/>
  <c r="A55" i="3"/>
  <c r="A56" i="3"/>
  <c r="A57" i="3"/>
  <c r="A58" i="3"/>
  <c r="A52" i="3"/>
  <c r="B49" i="3"/>
  <c r="B47" i="3"/>
  <c r="B45" i="3"/>
  <c r="B43" i="3"/>
  <c r="B41" i="3"/>
  <c r="B38" i="3"/>
  <c r="B36" i="3"/>
  <c r="B34" i="3"/>
  <c r="B32" i="3"/>
  <c r="B30" i="3"/>
  <c r="B28" i="3"/>
  <c r="B26" i="3"/>
  <c r="B24" i="3"/>
  <c r="B21" i="3"/>
  <c r="B19" i="3"/>
  <c r="B17" i="3"/>
  <c r="B13" i="3"/>
  <c r="B11" i="3"/>
  <c r="B9" i="3"/>
  <c r="B7" i="3"/>
  <c r="M42" i="3"/>
  <c r="L42" i="3"/>
  <c r="M33" i="3"/>
  <c r="L33" i="3"/>
  <c r="M16" i="3"/>
  <c r="L16" i="3"/>
  <c r="M48" i="3"/>
  <c r="L48" i="3"/>
  <c r="N46" i="3"/>
  <c r="M46" i="3"/>
  <c r="L46" i="3"/>
  <c r="N44" i="3"/>
  <c r="M44" i="3"/>
  <c r="L44" i="3"/>
  <c r="N40" i="3"/>
  <c r="M40" i="3"/>
  <c r="L40" i="3"/>
  <c r="N37" i="3"/>
  <c r="M37" i="3"/>
  <c r="L37" i="3"/>
  <c r="N35" i="3"/>
  <c r="M35" i="3"/>
  <c r="L35" i="3"/>
  <c r="N31" i="3"/>
  <c r="M31" i="3"/>
  <c r="L31" i="3"/>
  <c r="N29" i="3"/>
  <c r="M29" i="3"/>
  <c r="L29" i="3"/>
  <c r="N27" i="3"/>
  <c r="M27" i="3"/>
  <c r="L27" i="3"/>
  <c r="N25" i="3"/>
  <c r="M25" i="3"/>
  <c r="L25" i="3"/>
  <c r="N23" i="3"/>
  <c r="M23" i="3"/>
  <c r="L23" i="3"/>
  <c r="N20" i="3"/>
  <c r="M20" i="3"/>
  <c r="L20" i="3"/>
  <c r="N18" i="3"/>
  <c r="M18" i="3"/>
  <c r="L18" i="3"/>
  <c r="N12" i="3"/>
  <c r="M12" i="3"/>
  <c r="L12" i="3"/>
  <c r="N10" i="3"/>
  <c r="M10" i="3"/>
  <c r="L10" i="3"/>
  <c r="N8" i="3"/>
  <c r="M8" i="3"/>
  <c r="L8" i="3"/>
  <c r="L6" i="3"/>
  <c r="M6" i="3"/>
  <c r="N6" i="3"/>
  <c r="L4" i="3"/>
  <c r="B5" i="3"/>
  <c r="M4" i="3"/>
  <c r="N84" i="5"/>
  <c r="M84" i="5"/>
  <c r="L84" i="5"/>
  <c r="N82" i="5"/>
  <c r="M82" i="5"/>
  <c r="L82" i="5"/>
  <c r="N79" i="5"/>
  <c r="M79" i="5"/>
  <c r="L79" i="5"/>
  <c r="N77" i="5"/>
  <c r="M77" i="5"/>
  <c r="L77" i="5"/>
  <c r="N75" i="5"/>
  <c r="M75" i="5"/>
  <c r="L75" i="5"/>
  <c r="N73" i="5"/>
  <c r="M73" i="5"/>
  <c r="L73" i="5"/>
  <c r="N71" i="5"/>
  <c r="M71" i="5"/>
  <c r="L71" i="5"/>
  <c r="N69" i="5"/>
  <c r="M69" i="5"/>
  <c r="L69" i="5"/>
  <c r="N67" i="5"/>
  <c r="M67" i="5"/>
  <c r="L67" i="5"/>
  <c r="N65" i="5"/>
  <c r="M65" i="5"/>
  <c r="L65" i="5"/>
  <c r="N63" i="5"/>
  <c r="M63" i="5"/>
  <c r="L63" i="5"/>
  <c r="N61" i="5"/>
  <c r="M61" i="5"/>
  <c r="L61" i="5"/>
  <c r="N59" i="5"/>
  <c r="M59" i="5"/>
  <c r="L59" i="5"/>
  <c r="N57" i="5"/>
  <c r="M57" i="5"/>
  <c r="L57" i="5"/>
  <c r="N54" i="5"/>
  <c r="M54" i="5"/>
  <c r="L54" i="5"/>
  <c r="N52" i="5"/>
  <c r="M52" i="5"/>
  <c r="L52" i="5"/>
  <c r="N50" i="5"/>
  <c r="M50" i="5"/>
  <c r="L50" i="5"/>
  <c r="N48" i="5"/>
  <c r="M48" i="5"/>
  <c r="L48" i="5"/>
  <c r="N46" i="5"/>
  <c r="M46" i="5"/>
  <c r="L46" i="5"/>
  <c r="N44" i="5"/>
  <c r="M44" i="5"/>
  <c r="L44" i="5"/>
  <c r="N42" i="5"/>
  <c r="M42" i="5"/>
  <c r="L42" i="5"/>
  <c r="N40" i="5"/>
  <c r="M40" i="5"/>
  <c r="L40" i="5"/>
  <c r="N38" i="5"/>
  <c r="M38" i="5"/>
  <c r="L38" i="5"/>
  <c r="N36" i="5"/>
  <c r="M36" i="5"/>
  <c r="L36" i="5"/>
  <c r="N32" i="5"/>
  <c r="M32" i="5"/>
  <c r="L32" i="5"/>
  <c r="N30" i="5"/>
  <c r="M30" i="5"/>
  <c r="L30" i="5"/>
  <c r="N27" i="5"/>
  <c r="M27" i="5"/>
  <c r="L27" i="5"/>
  <c r="N25" i="5"/>
  <c r="M25" i="5"/>
  <c r="L25" i="5"/>
  <c r="N23" i="5"/>
  <c r="M23" i="5"/>
  <c r="L23" i="5"/>
  <c r="N21" i="5"/>
  <c r="M21" i="5"/>
  <c r="L21" i="5"/>
  <c r="N19" i="5"/>
  <c r="M19" i="5"/>
  <c r="L19" i="5"/>
  <c r="N17" i="5"/>
  <c r="M17" i="5"/>
  <c r="L17" i="5"/>
  <c r="N15" i="5"/>
  <c r="M15" i="5"/>
  <c r="L15" i="5"/>
  <c r="M11" i="5"/>
  <c r="N11" i="5"/>
  <c r="L11" i="5"/>
  <c r="B13" i="5"/>
  <c r="M9" i="5"/>
  <c r="L9" i="5"/>
  <c r="M6" i="5"/>
  <c r="L6" i="5"/>
  <c r="C7" i="5"/>
  <c r="A89" i="5"/>
  <c r="A90" i="5"/>
  <c r="A91" i="5"/>
  <c r="A92" i="5"/>
  <c r="A93" i="5"/>
  <c r="A94" i="5"/>
  <c r="A95" i="5"/>
  <c r="A88" i="5"/>
  <c r="L82" i="4"/>
  <c r="M67" i="4"/>
  <c r="L67" i="4"/>
  <c r="A47" i="15"/>
  <c r="A48" i="15"/>
  <c r="A49" i="15"/>
  <c r="A46" i="15"/>
  <c r="A87" i="4"/>
  <c r="A88" i="4"/>
  <c r="A89" i="4"/>
  <c r="A90" i="4"/>
  <c r="A91" i="4"/>
  <c r="A92" i="4"/>
  <c r="A86" i="4"/>
  <c r="B83" i="4"/>
  <c r="B79" i="4"/>
  <c r="B77" i="4"/>
  <c r="B75" i="4"/>
  <c r="B71" i="4"/>
  <c r="B68" i="4"/>
  <c r="B66" i="4"/>
  <c r="B64" i="4"/>
  <c r="B62" i="4"/>
  <c r="B59" i="4"/>
  <c r="B57" i="4"/>
  <c r="B53" i="4"/>
  <c r="B51" i="4"/>
  <c r="B36" i="4"/>
  <c r="B34" i="4"/>
  <c r="B32" i="4"/>
  <c r="B30" i="4"/>
  <c r="B28" i="4"/>
  <c r="B24" i="4"/>
  <c r="B20" i="4"/>
  <c r="B18" i="4"/>
  <c r="B14" i="4"/>
  <c r="B12" i="4"/>
  <c r="M74" i="4"/>
  <c r="L74" i="4"/>
  <c r="M70" i="4"/>
  <c r="L70" i="4"/>
  <c r="M63" i="4"/>
  <c r="L63" i="4"/>
  <c r="M61" i="4"/>
  <c r="L61" i="4"/>
  <c r="M52" i="4"/>
  <c r="L52" i="4"/>
  <c r="M50" i="4"/>
  <c r="L50" i="4"/>
  <c r="M23" i="4"/>
  <c r="L23" i="4"/>
  <c r="N82" i="4"/>
  <c r="M82" i="4"/>
  <c r="N78" i="4"/>
  <c r="M78" i="4"/>
  <c r="L78" i="4"/>
  <c r="N76" i="4"/>
  <c r="M76" i="4"/>
  <c r="L76" i="4"/>
  <c r="N65" i="4"/>
  <c r="M65" i="4"/>
  <c r="L65" i="4"/>
  <c r="N58" i="4"/>
  <c r="M58" i="4"/>
  <c r="L58" i="4"/>
  <c r="N56" i="4"/>
  <c r="M56" i="4"/>
  <c r="L56" i="4"/>
  <c r="N35" i="4"/>
  <c r="M35" i="4"/>
  <c r="L35" i="4"/>
  <c r="N33" i="4"/>
  <c r="M33" i="4"/>
  <c r="L33" i="4"/>
  <c r="N31" i="4"/>
  <c r="M31" i="4"/>
  <c r="L31" i="4"/>
  <c r="N29" i="4"/>
  <c r="M29" i="4"/>
  <c r="L29" i="4"/>
  <c r="N27" i="4"/>
  <c r="M27" i="4"/>
  <c r="L27" i="4"/>
  <c r="N19" i="4"/>
  <c r="M19" i="4"/>
  <c r="L19" i="4"/>
  <c r="N17" i="4"/>
  <c r="M17" i="4"/>
  <c r="L17" i="4"/>
  <c r="N13" i="4"/>
  <c r="M13" i="4"/>
  <c r="L13" i="4"/>
  <c r="N11" i="4"/>
  <c r="M11" i="4"/>
  <c r="L11" i="4"/>
  <c r="B10" i="4"/>
  <c r="N9" i="4"/>
  <c r="L9" i="4"/>
  <c r="A6" i="4"/>
  <c r="J94" i="4" l="1"/>
  <c r="M18" i="29" s="1"/>
  <c r="E96" i="4"/>
  <c r="G18" i="29" s="1"/>
  <c r="B5" i="2"/>
  <c r="U50" i="16"/>
  <c r="A46" i="2"/>
  <c r="A49" i="2"/>
  <c r="A45" i="2"/>
  <c r="C7" i="2"/>
  <c r="N13" i="2"/>
  <c r="N25" i="2"/>
  <c r="N28" i="2"/>
  <c r="N30" i="2"/>
  <c r="N32" i="2"/>
  <c r="N34" i="2"/>
  <c r="N42" i="2"/>
  <c r="B43" i="2"/>
  <c r="B41" i="2"/>
  <c r="B39" i="2"/>
  <c r="B37" i="2"/>
  <c r="B35" i="2"/>
  <c r="B33" i="2"/>
  <c r="B31" i="2"/>
  <c r="B29" i="2"/>
  <c r="B26" i="2"/>
  <c r="B24" i="2"/>
  <c r="B22" i="2"/>
  <c r="B18" i="2"/>
  <c r="B14" i="2"/>
  <c r="B12" i="2"/>
  <c r="B8" i="2"/>
  <c r="B20" i="2"/>
  <c r="M40" i="2"/>
  <c r="L40" i="2"/>
  <c r="M42" i="2"/>
  <c r="L42" i="2"/>
  <c r="M38" i="2"/>
  <c r="L38" i="2"/>
  <c r="M36" i="2"/>
  <c r="L36" i="2"/>
  <c r="M34" i="2"/>
  <c r="L34" i="2"/>
  <c r="M32" i="2"/>
  <c r="L32" i="2"/>
  <c r="M30" i="2"/>
  <c r="L30" i="2"/>
  <c r="M28" i="2"/>
  <c r="L28" i="2"/>
  <c r="M25" i="2"/>
  <c r="L25" i="2"/>
  <c r="M23" i="2"/>
  <c r="L23" i="2"/>
  <c r="M21" i="2"/>
  <c r="L21" i="2"/>
  <c r="M19" i="2"/>
  <c r="L19" i="2"/>
  <c r="M17" i="2"/>
  <c r="M13" i="2"/>
  <c r="L13" i="2"/>
  <c r="M11" i="2"/>
  <c r="L11" i="2"/>
  <c r="M6" i="2"/>
  <c r="L6" i="2"/>
  <c r="M4" i="2"/>
  <c r="B44" i="15"/>
  <c r="B42" i="15"/>
  <c r="B40" i="15"/>
  <c r="B38" i="15"/>
  <c r="B36" i="15"/>
  <c r="B34" i="15"/>
  <c r="B32" i="15"/>
  <c r="B30" i="15"/>
  <c r="B27" i="15"/>
  <c r="B25" i="15"/>
  <c r="B23" i="15"/>
  <c r="B21" i="15"/>
  <c r="B19" i="15"/>
  <c r="B15" i="15"/>
  <c r="B13" i="15"/>
  <c r="N14" i="15"/>
  <c r="N26" i="15"/>
  <c r="N29" i="15"/>
  <c r="N31" i="15"/>
  <c r="N33" i="15"/>
  <c r="N35" i="15"/>
  <c r="N43" i="15"/>
  <c r="M43" i="15"/>
  <c r="M41" i="15"/>
  <c r="L41" i="15"/>
  <c r="M39" i="15"/>
  <c r="L39" i="15"/>
  <c r="M37" i="15"/>
  <c r="L37" i="15"/>
  <c r="M35" i="15"/>
  <c r="L35" i="15"/>
  <c r="M33" i="15"/>
  <c r="L33" i="15"/>
  <c r="M31" i="15"/>
  <c r="L31" i="15"/>
  <c r="M29" i="15"/>
  <c r="L29" i="15"/>
  <c r="M26" i="15"/>
  <c r="L26" i="15"/>
  <c r="M24" i="15"/>
  <c r="L24" i="15"/>
  <c r="M22" i="15"/>
  <c r="M20" i="15"/>
  <c r="L20" i="15"/>
  <c r="M18" i="15"/>
  <c r="M14" i="15"/>
  <c r="M12" i="15"/>
  <c r="L12" i="15"/>
  <c r="B9" i="15"/>
  <c r="C8" i="15"/>
  <c r="M7" i="15"/>
  <c r="L7" i="15"/>
  <c r="B6" i="15"/>
  <c r="M5" i="15"/>
  <c r="J53" i="2" l="1"/>
  <c r="M16" i="29" s="1"/>
  <c r="E55" i="2"/>
  <c r="G16" i="29" s="1"/>
  <c r="E52" i="15" l="1"/>
  <c r="G17" i="29" s="1"/>
  <c r="J50" i="15"/>
  <c r="M17" i="29" s="1"/>
  <c r="E53" i="15" l="1"/>
  <c r="I17" i="29" s="1"/>
  <c r="N17" i="29" s="1"/>
  <c r="E55" i="15" l="1"/>
  <c r="K17" i="29" s="1"/>
  <c r="H57" i="15" l="1"/>
  <c r="D57" i="15"/>
  <c r="A17" i="29" s="1"/>
  <c r="O17" i="29" l="1"/>
  <c r="E62" i="3"/>
  <c r="E99" i="5"/>
  <c r="J97" i="5"/>
  <c r="M24" i="29" s="1"/>
  <c r="J60" i="3"/>
  <c r="M19" i="29" s="1"/>
  <c r="E100" i="5" l="1"/>
  <c r="I24" i="29" s="1"/>
  <c r="N24" i="29" s="1"/>
  <c r="G24" i="29"/>
  <c r="E63" i="3"/>
  <c r="I19" i="29" s="1"/>
  <c r="N19" i="29" s="1"/>
  <c r="G19" i="29"/>
  <c r="E56" i="2"/>
  <c r="I16" i="29" s="1"/>
  <c r="N16" i="29" s="1"/>
  <c r="E97" i="4"/>
  <c r="E102" i="5" l="1"/>
  <c r="K24" i="29" s="1"/>
  <c r="E65" i="3"/>
  <c r="K19" i="29" s="1"/>
  <c r="E99" i="4"/>
  <c r="H101" i="4" s="1"/>
  <c r="I18" i="29"/>
  <c r="N18" i="29" s="1"/>
  <c r="E58" i="2"/>
  <c r="K16" i="29" s="1"/>
  <c r="D104" i="5" l="1"/>
  <c r="H104" i="5"/>
  <c r="H67" i="3"/>
  <c r="D67" i="3"/>
  <c r="D101" i="4"/>
  <c r="O18" i="29" s="1"/>
  <c r="K18" i="29"/>
  <c r="D60" i="2"/>
  <c r="O16" i="29" s="1"/>
  <c r="O24" i="29" l="1"/>
  <c r="O19" i="29"/>
</calcChain>
</file>

<file path=xl/sharedStrings.xml><?xml version="1.0" encoding="utf-8"?>
<sst xmlns="http://schemas.openxmlformats.org/spreadsheetml/2006/main" count="2303" uniqueCount="693">
  <si>
    <t>Audit Verification Checklist</t>
  </si>
  <si>
    <r>
      <t xml:space="preserve">This program is intended to assess a participant’s efforts to minimize the risk of contamination of fresh fruits, vegetables, nuts and miscellaneous commodities by microbial pathogens based on the U.S. Food and Drug Administration’s </t>
    </r>
    <r>
      <rPr>
        <b/>
        <i/>
        <sz val="11"/>
        <rFont val="Times New Roman"/>
        <family val="1"/>
      </rPr>
      <t xml:space="preserve">“Guide to Minimize Microbial Food Safety Hazards for Fresh Fruits and Vegetables,” </t>
    </r>
    <r>
      <rPr>
        <b/>
        <sz val="11"/>
        <rFont val="Times New Roman"/>
        <family val="1"/>
      </rPr>
      <t>and generally recognized good agricultural practices.</t>
    </r>
  </si>
  <si>
    <t xml:space="preserve">AUDITEE INFORMATION </t>
  </si>
  <si>
    <t xml:space="preserve">Company Name: </t>
  </si>
  <si>
    <t>Audit Location Address</t>
  </si>
  <si>
    <t xml:space="preserve">GPS (Optional): </t>
  </si>
  <si>
    <t xml:space="preserve"> </t>
  </si>
  <si>
    <t xml:space="preserve">Street: </t>
  </si>
  <si>
    <t xml:space="preserve">City, State, Zip: </t>
  </si>
  <si>
    <t>Multiple sites covered by this audit? (If Yes, provide details in Additional Comments)</t>
  </si>
  <si>
    <t>Yes</t>
  </si>
  <si>
    <t>No</t>
  </si>
  <si>
    <t>Mailing/Business Address</t>
  </si>
  <si>
    <t>Same as above</t>
  </si>
  <si>
    <t xml:space="preserve">Federal Account Number: </t>
  </si>
  <si>
    <t xml:space="preserve">Company Contact: </t>
  </si>
  <si>
    <t xml:space="preserve">Contact Title: </t>
  </si>
  <si>
    <t xml:space="preserve">Phone Number: </t>
  </si>
  <si>
    <t xml:space="preserve">Fax Number:  </t>
  </si>
  <si>
    <t xml:space="preserve">E-Mail Address: </t>
  </si>
  <si>
    <t>Is this company currently subject to the Produce Safety Rule (21 CFR Part 112)?</t>
  </si>
  <si>
    <t>AUDIT INFORMATION</t>
  </si>
  <si>
    <t>Date &amp; Time of Audit</t>
  </si>
  <si>
    <t>Beginning</t>
  </si>
  <si>
    <t xml:space="preserve">Date: </t>
  </si>
  <si>
    <t xml:space="preserve">Time: </t>
  </si>
  <si>
    <t xml:space="preserve">Ending </t>
  </si>
  <si>
    <t xml:space="preserve">Time </t>
  </si>
  <si>
    <t xml:space="preserve">Description of Operation: </t>
  </si>
  <si>
    <t>Harvest Company Name (if applicable):</t>
  </si>
  <si>
    <t xml:space="preserve">Other Contractors: </t>
  </si>
  <si>
    <t xml:space="preserve">Commodities Covered by Audit: </t>
  </si>
  <si>
    <t xml:space="preserve">Commodities Produced During Audit: </t>
  </si>
  <si>
    <t xml:space="preserve">Total Acres Covered by Audit: </t>
  </si>
  <si>
    <t xml:space="preserve">Total Square Feet Covered by Audit: </t>
  </si>
  <si>
    <t>AUDITOR INFORMATION</t>
  </si>
  <si>
    <t>United States Department of Agriculture
Agricultural Marketing Service
Specialty Crops Program
Specialty Crops Inspection Division</t>
  </si>
  <si>
    <t>Field Office:</t>
  </si>
  <si>
    <t>Auditor Name(s):</t>
  </si>
  <si>
    <t>OTHER INFORMATION</t>
  </si>
  <si>
    <t>Person(s) Interviewed:</t>
  </si>
  <si>
    <t>Audit Requested by:</t>
  </si>
  <si>
    <t>Distribute Audit Report to*(if known):</t>
  </si>
  <si>
    <t xml:space="preserve">*Supplying names of retail and food service buyers is not mandatory, however it is useful to know in the event the buyer requires USDA-AMS to send a copy of the audit report directly.  No audit results are sent to a 3rd party without the written consent of the auditee.  </t>
  </si>
  <si>
    <t>Is there a map that accurately represents the farm and/or facility operations?</t>
  </si>
  <si>
    <t>N/A</t>
  </si>
  <si>
    <t>Does the company have more than one packing facility?</t>
  </si>
  <si>
    <t xml:space="preserve">Is there a floor plan of the packing house facility(s) indicating flow of product, storage areas, cull areas, employee break rooms, restrooms, offices? </t>
  </si>
  <si>
    <t>Is any product commingled prior to packing?</t>
  </si>
  <si>
    <t>Audit Scope: (Please check all scopes audited)</t>
  </si>
  <si>
    <t>General Questions (All audits must begin with and pass this portion)</t>
  </si>
  <si>
    <t>Part 1 – Farm Review………………………………………………………………………………………….…...…..…..</t>
  </si>
  <si>
    <t>Part 2 - Field Harvest and Field Packing Activities…………………………………….…………………...……..…….</t>
  </si>
  <si>
    <t>Part 3 - House Packing Facility………………………………………………………………...……………………...….</t>
  </si>
  <si>
    <t>Part 4 – Storage and Transportation…………………………………………………...……………………….…….…...</t>
  </si>
  <si>
    <t>Part 5 – Preventive Food Defense Procedures.………………………….…………………………….…………......….</t>
  </si>
  <si>
    <t>Logo Use Addendum.………………………….…………………………….…………......…………………………</t>
  </si>
  <si>
    <t>ADDITIONAL COMMENTS</t>
  </si>
  <si>
    <t>Conditions Under Which an Automatic "Unsatisfactory" Will be Assessed:</t>
  </si>
  <si>
    <t xml:space="preserve">• An immediate food safety risk is present when produce is grown, processed,  packed or held under conditions that promote  </t>
  </si>
  <si>
    <t xml:space="preserve">  or cause the produce to become contaminated.</t>
  </si>
  <si>
    <t>• Falsification of records.</t>
  </si>
  <si>
    <t>• Answering of Questions P1 or P2 as “NO”.</t>
  </si>
  <si>
    <t>Auditor Completion Instructions</t>
  </si>
  <si>
    <t>• Place the point value for each question in the proper column (Yes, No, or N/A).</t>
  </si>
  <si>
    <t>• Gray boxes in the “N/A” column indicate that question cannot be answered “N/A”.</t>
  </si>
  <si>
    <t>• Any “N/A” or “No” designation must be explained in the comments section.</t>
  </si>
  <si>
    <r>
      <t>• The "</t>
    </r>
    <r>
      <rPr>
        <b/>
        <sz val="12"/>
        <rFont val="Times New Roman"/>
        <family val="1"/>
      </rPr>
      <t>Doc</t>
    </r>
    <r>
      <rPr>
        <sz val="12"/>
        <rFont val="Times New Roman"/>
        <family val="1"/>
      </rPr>
      <t>" column:</t>
    </r>
  </si>
  <si>
    <r>
      <t>• A "</t>
    </r>
    <r>
      <rPr>
        <b/>
        <sz val="12"/>
        <rFont val="Times New Roman"/>
        <family val="1"/>
      </rPr>
      <t>R</t>
    </r>
    <r>
      <rPr>
        <sz val="12"/>
        <rFont val="Times New Roman"/>
        <family val="1"/>
      </rPr>
      <t>" indicates that a record is required to be kept showing an action was taken.</t>
    </r>
  </si>
  <si>
    <t xml:space="preserve">USDA Specialty Crops Program, Specialty Crops Inspection Division, Audit Services Branch at           </t>
  </si>
  <si>
    <t>202-720-5021, or SCAudits@ams.usda.gov</t>
  </si>
  <si>
    <t>General Questions</t>
  </si>
  <si>
    <t>Implementation of a Food Safety Program</t>
  </si>
  <si>
    <t>Questions</t>
  </si>
  <si>
    <t>Points</t>
  </si>
  <si>
    <t>NO</t>
  </si>
  <si>
    <t>Doc</t>
  </si>
  <si>
    <t>P-1</t>
  </si>
  <si>
    <t>A documented food safety program that incorporates GAP and/or GHP has been implemented.</t>
  </si>
  <si>
    <t>D</t>
  </si>
  <si>
    <t>General</t>
  </si>
  <si>
    <t>General 2</t>
  </si>
  <si>
    <t>Part 1</t>
  </si>
  <si>
    <t>Part 2</t>
  </si>
  <si>
    <t>Part 3</t>
  </si>
  <si>
    <t>Part 4</t>
  </si>
  <si>
    <t>Part 5</t>
  </si>
  <si>
    <t>Logo Use</t>
  </si>
  <si>
    <t>P-2</t>
  </si>
  <si>
    <t>The operation has designated someone to implement and oversee an established food safety program.</t>
  </si>
  <si>
    <t>Name:</t>
  </si>
  <si>
    <t>Traceability</t>
  </si>
  <si>
    <t>G-1</t>
  </si>
  <si>
    <t>A documented traceability program has been established.</t>
  </si>
  <si>
    <t>G-2</t>
  </si>
  <si>
    <t>The operation has performed a "mock recall" that was proven to be effective.</t>
  </si>
  <si>
    <t>R</t>
  </si>
  <si>
    <t>Worker Health &amp; Hygiene</t>
  </si>
  <si>
    <t>G-3</t>
  </si>
  <si>
    <t>Drinking water is available to all workers.</t>
  </si>
  <si>
    <t>G-4</t>
  </si>
  <si>
    <t>All employees and all visitors to the location are required to follow proper sanitation and hygiene practices.</t>
  </si>
  <si>
    <t>P</t>
  </si>
  <si>
    <t>G-5</t>
  </si>
  <si>
    <t>Training on proper sanitation and hygiene practices is provided to all staff.</t>
  </si>
  <si>
    <t>G-6</t>
  </si>
  <si>
    <t>Employees and visitors are following good hygiene/sanitation practices.</t>
  </si>
  <si>
    <t>G-7</t>
  </si>
  <si>
    <t>Employees who handle or package produce are washing their hands before beginning or returning to work.</t>
  </si>
  <si>
    <t>G-8</t>
  </si>
  <si>
    <t>Readily understandable signs are posted to instruct employees to wash their hands before beginning or returning to work.</t>
  </si>
  <si>
    <t>G-9</t>
  </si>
  <si>
    <t>All toilet/restroom/field sanitation facilities are clean. They are properly supplied with single use towels, toilet paper, hand soap or anti-bacterial soap, and water for hand washing meets the microbial standards for drinking water.</t>
  </si>
  <si>
    <t>G-10</t>
  </si>
  <si>
    <t>All toilet/restroom/field sanitation facilities are serviced and cleaned on a scheduled basis.</t>
  </si>
  <si>
    <t>G-11</t>
  </si>
  <si>
    <t>Smoking and eating are confined to designated areas separate from where product is handled.</t>
  </si>
  <si>
    <t>G-12</t>
  </si>
  <si>
    <t>Workers with diarrheal disease or symptoms of other infectious diseases are prohibited from handling fresh produce.</t>
  </si>
  <si>
    <t>G-13</t>
  </si>
  <si>
    <t>There is a policy describing procedures which specify handling/disposition of produce or food contact surfaces that have come into contact with blood or other bodily fluids.</t>
  </si>
  <si>
    <t>G-14</t>
  </si>
  <si>
    <t>Workers are instructed to seek prompt treatment with clean first aid supplies for cuts, abrasions and other injuries.</t>
  </si>
  <si>
    <t>G-15</t>
  </si>
  <si>
    <t>Company personnel or contracted personnel that apply regulated pre-harvest and/or post-harvest materials are licensed. Company personnel or contracted personnel applying non-regulated materials have been trained on its proper use.</t>
  </si>
  <si>
    <t xml:space="preserve"> Additional Comments:  </t>
  </si>
  <si>
    <t xml:space="preserve">Date of second audit:  </t>
  </si>
  <si>
    <t xml:space="preserve">(Only used when performing audit over multiple days) </t>
  </si>
  <si>
    <t>Part 1 - Farm Review</t>
  </si>
  <si>
    <t>Water Usage</t>
  </si>
  <si>
    <t>(1-1)</t>
  </si>
  <si>
    <t>What is the source of irrigation water? (Pond, Stream, Well, Municipal, Other)</t>
  </si>
  <si>
    <t xml:space="preserve">Please specify:  </t>
  </si>
  <si>
    <t>(1-2)</t>
  </si>
  <si>
    <t>How are crops irrigated? (Flood, Drip, Sprinkler, Other) Please specify:</t>
  </si>
  <si>
    <t>1-3</t>
  </si>
  <si>
    <t>A water quality assessment has been performed to determine the quality of water used for irrigation purpose on the crop(s) being applied.</t>
  </si>
  <si>
    <t>1-4</t>
  </si>
  <si>
    <t xml:space="preserve">A water quality assessment has been performed to determine the quality of water use for chemical application or fertigation method.  </t>
  </si>
  <si>
    <t>1-5</t>
  </si>
  <si>
    <t>If necessary, steps are taken to protect irrigation water from potential direct and non-point source contamination.</t>
  </si>
  <si>
    <t>Sewage Treatment</t>
  </si>
  <si>
    <t>1-6</t>
  </si>
  <si>
    <t xml:space="preserve">The farm sewage treatment system/septic system is functioning properly and there is no evidence of leaking or runoff.  </t>
  </si>
  <si>
    <t>1-7</t>
  </si>
  <si>
    <t xml:space="preserve">There is no municipal/commercial sewage treatment facility or waste material landfill adjacent to the farm.  </t>
  </si>
  <si>
    <t>Animals/Wildlife/Livestock</t>
  </si>
  <si>
    <t>1-8</t>
  </si>
  <si>
    <t xml:space="preserve">Crop production areas are not located near or adjacent to dairy, livestock, or fowl production facilities unless adequate barriers exist.  </t>
  </si>
  <si>
    <t>1-9</t>
  </si>
  <si>
    <t xml:space="preserve">Manure lagoons located near or adjacent to crop production areas are maintained to prevent leaking/overflowing, or measures have been taken to stop runoff from contaminating the crop production areas.  </t>
  </si>
  <si>
    <t>1-10</t>
  </si>
  <si>
    <t>Manure stored near or adjacent to crop production areas is contained to prevent contamination of crops.</t>
  </si>
  <si>
    <t>1-11</t>
  </si>
  <si>
    <t>Measures are taken to restrict access of livestock to the source or delivery system of crop irrigation water.</t>
  </si>
  <si>
    <t>1-12</t>
  </si>
  <si>
    <t>Crop production areas are monitored for the presence or signs of wild or domestic animals the entering the land.</t>
  </si>
  <si>
    <t>1-13</t>
  </si>
  <si>
    <t xml:space="preserve">Measures are taken to reduce the opportunity for wild and/or domestic animals from entering crop production areas.  </t>
  </si>
  <si>
    <t>Animal-based Soil Amendments and Municipal Biosolids</t>
  </si>
  <si>
    <t>Please choose one of the following options as it relates to the farm operations:</t>
  </si>
  <si>
    <t xml:space="preserve">Option A:  </t>
  </si>
  <si>
    <t>Untreated or incompletely treated animal-based soil amendments or a combination of untreated and treated animal-based soil amendments are used.</t>
  </si>
  <si>
    <t xml:space="preserve">Option B:  </t>
  </si>
  <si>
    <t>Only treated or composted animal-based soil amendments/treated municipal biosolids are used as soil amendments.</t>
  </si>
  <si>
    <t xml:space="preserve">Option C:   </t>
  </si>
  <si>
    <t>No animal-based soil amendments or municipal biosolids of any kind are used as soil amendments.</t>
  </si>
  <si>
    <t>Only answer the following manure questions (questions 1-14 to 1-22) that are assigned to the Option chosen above.  DO NOT answer the questions from the other two options. The points from the animal-based soil amendments and municipal biosolids are worth 35 of a total 190 points, and answering questions from the other two options will cause the points to calculate incorrectly.</t>
  </si>
  <si>
    <t>Option A: Untreated Animal-based Soil Amendments</t>
  </si>
  <si>
    <t>1-14</t>
  </si>
  <si>
    <t>When untreated animal-based soil amendments are applied, it is incorporated at least 2 weeks prior to planting and a minimum of 120 days prior to harvest.</t>
  </si>
  <si>
    <t>1-15</t>
  </si>
  <si>
    <t>Untreated animal-based soil amendments are not used on commodities that are harvested within 120 days of planting.</t>
  </si>
  <si>
    <t>1-16</t>
  </si>
  <si>
    <t>If both untreated and treated animal-based soil amendments are used, the treated animal based soil amendment is properly treated, composted or exposed to reduce the expected levels of pathogens.</t>
  </si>
  <si>
    <t>1-17</t>
  </si>
  <si>
    <t>Animal-based soil amendments are properly stored prior to use.</t>
  </si>
  <si>
    <t>Option B: Treated or Composted Animal-based Soil Amendments/ Treated Biosolids</t>
  </si>
  <si>
    <t>1-18</t>
  </si>
  <si>
    <t>Only treated or composted animal-based soil amendments and/or treated biosolids are used as a soil amendment.</t>
  </si>
  <si>
    <t>1-19</t>
  </si>
  <si>
    <t>Treated or composted animal-based soil amendments and/or treated biosolids are properly treated, composted, or exposed to environmental conditions that would lower the expected level of pathogens.</t>
  </si>
  <si>
    <t>1-20</t>
  </si>
  <si>
    <t>Treated or composted animal-based soil amendments and/or treated biosolids are properly stored and are protected to minimize recontamination.</t>
  </si>
  <si>
    <t>1-21</t>
  </si>
  <si>
    <t>Analysis reports are available for treated or composted animal- based soil amendments and/or treated biosolids.</t>
  </si>
  <si>
    <t>Option C: No Animal-based Soil Amendments/Biosolids Used</t>
  </si>
  <si>
    <t>1-22</t>
  </si>
  <si>
    <t>No animal-based soil amendments or municipal biosolids are used.</t>
  </si>
  <si>
    <t>Soils</t>
  </si>
  <si>
    <t>1-23</t>
  </si>
  <si>
    <t>A previous land use risk assessment has been performed.</t>
  </si>
  <si>
    <t>1-24</t>
  </si>
  <si>
    <t xml:space="preserve">When previous land use history indicates a possibility of contamination, preventive measures have been taken to mitigate the known risks and soils have been tested for contaminants and the land use is commensurate with test results.  </t>
  </si>
  <si>
    <t>1-25</t>
  </si>
  <si>
    <t>Crop production areas that have been subjected to flooding are tested for potential microbial hazards.</t>
  </si>
  <si>
    <t>1-26</t>
  </si>
  <si>
    <t>Each production area is identified or coded to enable traceability in the event of a recall.</t>
  </si>
  <si>
    <t>Part 2 - Field Harvest and Field Packing Activities</t>
  </si>
  <si>
    <t>Field Sanitation and Hygiene</t>
  </si>
  <si>
    <t xml:space="preserve">2-1 </t>
  </si>
  <si>
    <t xml:space="preserve">A documented pre-harvest assessment is made on the crop production areas.  Risks and possible sources of crop contamination are noted and assessed.   </t>
  </si>
  <si>
    <t>2-2</t>
  </si>
  <si>
    <t>The number, condition, and placement of field sanitation units comply with applicable state and/or federal regulations.</t>
  </si>
  <si>
    <t>2-3</t>
  </si>
  <si>
    <t>When question 2-2 is answered "N/A" (sanitation units are not required), a toilet facility is readily available for all workers.</t>
  </si>
  <si>
    <t>2-4</t>
  </si>
  <si>
    <t>Field sanitation units are located in a location that minimizes the potential risk for product contamination and are directly accessible for servicing.</t>
  </si>
  <si>
    <t>2-5</t>
  </si>
  <si>
    <t xml:space="preserve">A response plan is in place for the event of a major spill or leak of field sanitation units or toilet facilities. </t>
  </si>
  <si>
    <t>Field Harvesting and Transportation</t>
  </si>
  <si>
    <t>2-6</t>
  </si>
  <si>
    <t>All harvesting containers and bulk hauling vehicles that come in direct contact with product are cleaned and/or sanitized on a scheduled basis and kept as clean as practicable.</t>
  </si>
  <si>
    <t>2-7</t>
  </si>
  <si>
    <t xml:space="preserve">All hand harvesting equipment and implements (knives, pruners machetes, etc.) are kept as clean as practical and are disinfected on a  scheduled basis.  </t>
  </si>
  <si>
    <t>2-8</t>
  </si>
  <si>
    <t>Damaged containers are properly repaired or disposed of.</t>
  </si>
  <si>
    <t>2-9</t>
  </si>
  <si>
    <t>Harvesting equipment and/or machinery which comes into contact with product is in good repair.</t>
  </si>
  <si>
    <t>2-10</t>
  </si>
  <si>
    <t>Light bulbs and glass on harvesting equipment are protected so as not to contaminate produce or fields in the case of breakage.</t>
  </si>
  <si>
    <t>2-11</t>
  </si>
  <si>
    <t>There is a standard operating procedure or instructions on what measures should be taken in the case of glass/plastic breakage and possible contamination during harvesting operations.</t>
  </si>
  <si>
    <t>2-12</t>
  </si>
  <si>
    <t>There is a standard operating procedure or instructions on what measures should be taken in the case of product contamination by chemicals, petroleum, pesticides or other contaminating factors.</t>
  </si>
  <si>
    <t>2-13</t>
  </si>
  <si>
    <t xml:space="preserve">For mechanically harvested product, measures are taken during harvest to inspect for and remove foreign objects such as glass, metal, rocks, or other dangerous/toxic items.    </t>
  </si>
  <si>
    <t>2-14</t>
  </si>
  <si>
    <t xml:space="preserve">Harvesting containers, totes, etc. are not used for carrying or storing non- produce items during the harvest season, and farm workers are instructed in this policy. </t>
  </si>
  <si>
    <t>2-15</t>
  </si>
  <si>
    <t>Water applied to harvested product meets the microbial standard for drinking water.</t>
  </si>
  <si>
    <t>2-16</t>
  </si>
  <si>
    <t>Efforts have been made to remove excessive dirt and mud from product and/or containers during harvest.</t>
  </si>
  <si>
    <t>2-17</t>
  </si>
  <si>
    <t xml:space="preserve">Transportation equipment used to move product from field to storage areas or storage areas to processing plant which comes into contact with product is clean and in good repair. </t>
  </si>
  <si>
    <t>2-18</t>
  </si>
  <si>
    <t xml:space="preserve">There is a policy in place and has been implemented that harvested product being moved from field to storage areas or processing plants are covered during transportation.  </t>
  </si>
  <si>
    <t>2-19</t>
  </si>
  <si>
    <t xml:space="preserve">In ranch or field pack operations, only new or sanitized containers are used for packing the product. </t>
  </si>
  <si>
    <t>2-20</t>
  </si>
  <si>
    <t>Packing materials used in ranch or field pack operations are properly stored and protected from contamination.</t>
  </si>
  <si>
    <t>2-21</t>
  </si>
  <si>
    <t>Product moving out of the field is uniquely identified to enable traceability in the event of a recall.</t>
  </si>
  <si>
    <t>Part 3 - HOUSE PACKING FACILITY</t>
  </si>
  <si>
    <t>Receiving</t>
  </si>
  <si>
    <t>3-1</t>
  </si>
  <si>
    <t>Product delivered from the field which is held in a staging area prior to packing or processing is protected from possible contamination.</t>
  </si>
  <si>
    <t>3-2</t>
  </si>
  <si>
    <t>Prior to packing, product is properly stored and/or handled in order to reduce possible contamination.</t>
  </si>
  <si>
    <t>Washing/Packing Line</t>
  </si>
  <si>
    <t>3-3</t>
  </si>
  <si>
    <t>Source water used in the packing operation meets the microbial standards for drinking water.</t>
  </si>
  <si>
    <t>3-4</t>
  </si>
  <si>
    <t>If applicable, the temperature of processing water used in dump tanks, flumes, etc., is monitored and is kept at temperatures appropriate for the crop.</t>
  </si>
  <si>
    <t>3-5</t>
  </si>
  <si>
    <t>Processing water is sufficiently treated to reduce microbial contamination.</t>
  </si>
  <si>
    <t>3-6</t>
  </si>
  <si>
    <t>Water-contact surfaces, such as dump tanks, flumes, wash tanks and hydro coolers, are cleaned and/or sanitized on a scheduled basis.</t>
  </si>
  <si>
    <t>3-7</t>
  </si>
  <si>
    <t>Water treatment (strength levels and pH) and exposure time is monitored and the facility has demonstrated it is appropriate for the product.</t>
  </si>
  <si>
    <t>3-8</t>
  </si>
  <si>
    <t>Food contact surfaces are in good condition;  cleaned and/or sanitized prior to use and cleaning logs are maintained.</t>
  </si>
  <si>
    <t>3-9</t>
  </si>
  <si>
    <t>Product flow zones are protected from sources of contamination.</t>
  </si>
  <si>
    <t>3-10</t>
  </si>
  <si>
    <t>The water used for cooling and/or making ice meets the microbial standards for drinking water.</t>
  </si>
  <si>
    <t>3-11</t>
  </si>
  <si>
    <t>Any ice used for cooling produce is manufactured, transported and stored under sanitary conditions.</t>
  </si>
  <si>
    <t>Packing House Worker Health &amp; Hygiene</t>
  </si>
  <si>
    <t>3-12</t>
  </si>
  <si>
    <t>Employee facilities (locker rooms, lunch and break areas, etc.) are clean and located away from packing area.</t>
  </si>
  <si>
    <t>3-13</t>
  </si>
  <si>
    <t>When there is a written policy regarding the use of hair nets/beard nets in the production area, it is being followed by all employees and visitors.</t>
  </si>
  <si>
    <t>3-14</t>
  </si>
  <si>
    <t>When there is a written policy regarding the wearing of jewelry in the production area, it is being followed by all employees and visitors.</t>
  </si>
  <si>
    <t>Packing House General Housekeeping</t>
  </si>
  <si>
    <t>3-15</t>
  </si>
  <si>
    <t>Only food grade approved and labeled lubricants are used in the packing equipment/machinery.</t>
  </si>
  <si>
    <t>3-16</t>
  </si>
  <si>
    <t>Chemicals not approved for use on product are stored and segregated away from packing area.</t>
  </si>
  <si>
    <t>3-17</t>
  </si>
  <si>
    <t>The plant grounds are reasonably free of litter and debris.</t>
  </si>
  <si>
    <t>3-18</t>
  </si>
  <si>
    <t>The plant grounds are reasonably free of standing water.</t>
  </si>
  <si>
    <t>3-19</t>
  </si>
  <si>
    <t>Outside garbage receptacles/dumpsters are closed or are located away from packing facility entrances and the area around such sites is reasonably clean.</t>
  </si>
  <si>
    <t>3-20</t>
  </si>
  <si>
    <t>Packing facilities are enclosed.</t>
  </si>
  <si>
    <t>3-21</t>
  </si>
  <si>
    <t>The packing facility interior is clean and maintained in an orderly manner.</t>
  </si>
  <si>
    <t>3-22</t>
  </si>
  <si>
    <t>Floor drains appear to be free of obstructions.</t>
  </si>
  <si>
    <t>3-23</t>
  </si>
  <si>
    <t>Pipes, ducts, fans and ceilings which are over food handling operations, are clean.</t>
  </si>
  <si>
    <t>3-24</t>
  </si>
  <si>
    <t>Glass materials above product flow zones are contained in case of breakage.</t>
  </si>
  <si>
    <t>3-25</t>
  </si>
  <si>
    <t>Possible wastewater spillage is prevented from contaminating any food handling area by barriers, drains, or a sufficient distance.</t>
  </si>
  <si>
    <t>3-26</t>
  </si>
  <si>
    <t>There is a policy describing procedures which specify handling/disposition of finished product that is opened, spilled, or comes into contact with the floor.</t>
  </si>
  <si>
    <t>3-27</t>
  </si>
  <si>
    <t>Only new or sanitized containers are used for packing the product.</t>
  </si>
  <si>
    <t>3-28</t>
  </si>
  <si>
    <t>Pallets and containers are clean and in good condition.</t>
  </si>
  <si>
    <t>3-29</t>
  </si>
  <si>
    <t>Packing containers are properly stored and protected from contamination (birds, rodents and other pests).</t>
  </si>
  <si>
    <t>Pest Control</t>
  </si>
  <si>
    <t>3-30</t>
  </si>
  <si>
    <t>Measures are taken to exclude animals and pests from packing and storage facilities.</t>
  </si>
  <si>
    <t>3-31</t>
  </si>
  <si>
    <t>There is an established pest control program for the facility.</t>
  </si>
  <si>
    <t>3-32</t>
  </si>
  <si>
    <t>Service reports for the pest control program are available for review.</t>
  </si>
  <si>
    <t>3-33</t>
  </si>
  <si>
    <t>Interior walls, floors and ceilings are well maintained and are free of major cracks and crevices.</t>
  </si>
  <si>
    <t>3-34</t>
  </si>
  <si>
    <t>Records are kept recording the source of incoming product and the destination of outgoing product which is uniquely identified to enable traceability.</t>
  </si>
  <si>
    <t>Part 4 - STORAGE AND TRANSPORTATION</t>
  </si>
  <si>
    <t>Product, Containers &amp; Pallets</t>
  </si>
  <si>
    <t>4-1</t>
  </si>
  <si>
    <t>The storage facility is cleaned and maintained in an orderly manner.</t>
  </si>
  <si>
    <t>4-2</t>
  </si>
  <si>
    <t>Bulk storage facilities are inspected for foreign material prior to use and records are maintained.</t>
  </si>
  <si>
    <t>4-3</t>
  </si>
  <si>
    <t>Storage rooms, buildings, and/or facilities are maintained and sufficiently sealed or isolated and are protected from external contamination.</t>
  </si>
  <si>
    <t>4-4</t>
  </si>
  <si>
    <t>Storage grounds are reasonably free of litter and debris.</t>
  </si>
  <si>
    <t>4-5</t>
  </si>
  <si>
    <t>Floors in storage areas are reasonably free of standing water.</t>
  </si>
  <si>
    <t>4-6</t>
  </si>
  <si>
    <t>Possible wastewater spillage is prevented from contaminating any food handling area by barriers, drains, or sufficient distance.</t>
  </si>
  <si>
    <t>4-7</t>
  </si>
  <si>
    <t>There is a policy describing procedures which specify handling/disposition of finished product which is opened, spilled, or comes into contact with the floor.</t>
  </si>
  <si>
    <t>4-8</t>
  </si>
  <si>
    <t xml:space="preserve">Packing containers are properly stored and sufficiently sealed, to be protected from contamination (birds, rodents, pests, and other contaminants). </t>
  </si>
  <si>
    <t>4-9</t>
  </si>
  <si>
    <t xml:space="preserve">Pallets, pallet boxes, tote bags, and portable bins, etc. are clean, in good condition and do not contribute foreign material to the product. </t>
  </si>
  <si>
    <t>4-10</t>
  </si>
  <si>
    <t xml:space="preserve">Product stored outside in totes, trucks, bins, other containers or on the ground in bulk is covered and protected from contamination. </t>
  </si>
  <si>
    <t>4-11</t>
  </si>
  <si>
    <t>Non-food grade substances such as paints, lubricants, pesticides, etc., are not stored in close proximity to the product.</t>
  </si>
  <si>
    <t>4-12</t>
  </si>
  <si>
    <t>Mechanical equipment used during the storage process is clean and maintained to prevent contamination of the product.</t>
  </si>
  <si>
    <t>4-13</t>
  </si>
  <si>
    <t>Measures are taken to exclude animals and pests from storage facilities.</t>
  </si>
  <si>
    <t>4-14</t>
  </si>
  <si>
    <t>4-15</t>
  </si>
  <si>
    <t>4-16</t>
  </si>
  <si>
    <t>Interior walls, floors, and ceilings are well-maintained and are free of major cracks and crevices.</t>
  </si>
  <si>
    <t>Ice &amp; Refrigeration</t>
  </si>
  <si>
    <t>4-17</t>
  </si>
  <si>
    <t>The water used for cooling, humidity, and/or making ice meets the microbial standards for drinking water.</t>
  </si>
  <si>
    <t>4-18</t>
  </si>
  <si>
    <t>Manufacturing, storage, and transportation facilities used in making and delivering ice used for cooling the product have been sanitized.</t>
  </si>
  <si>
    <t>4-19</t>
  </si>
  <si>
    <t>Climate-controlled rooms are monitored for temperature and logs are maintained.</t>
  </si>
  <si>
    <t>4-20</t>
  </si>
  <si>
    <t>Thermometer(s) are checked for accuracy and records are available for review.</t>
  </si>
  <si>
    <t>4-21</t>
  </si>
  <si>
    <t>Temperature control equipment condensation does not come in contact with produce.</t>
  </si>
  <si>
    <t>4-22</t>
  </si>
  <si>
    <t>Refrigeration equipment (condensers, fans, etc.) and dehumidifies are cleaned on a scheduled basis.</t>
  </si>
  <si>
    <t>4-23</t>
  </si>
  <si>
    <t>Iced product does not drip on pallets of produce stored below.</t>
  </si>
  <si>
    <t>Transportation</t>
  </si>
  <si>
    <t>4-24</t>
  </si>
  <si>
    <t>Prior to the loading process, conveyances are required to be clean, in good physical condition, free from disagreeable odors and from obvious dirt/debris.</t>
  </si>
  <si>
    <t>4-25</t>
  </si>
  <si>
    <t>Produce items are not loaded with potentially contaminating products.</t>
  </si>
  <si>
    <t>4-26</t>
  </si>
  <si>
    <t>Company has a written policy for transporters and conveyances to maintain a specified temperature(s) during transit.</t>
  </si>
  <si>
    <t>4-27</t>
  </si>
  <si>
    <t>Conveyances are loaded to minimize damage to product.</t>
  </si>
  <si>
    <t>Worker Health and Personal Hygiene</t>
  </si>
  <si>
    <t>4-28</t>
  </si>
  <si>
    <t>Employee facilities (locker rooms, lunch and break areas, etc.) are clean and located away from storage, shipping, and receiving areas.</t>
  </si>
  <si>
    <t>4-29</t>
  </si>
  <si>
    <t>When there is a written policy regarding the use of hair/beard nets in the storage and transportation areas, it is being followed by all affected employees and visitors.</t>
  </si>
  <si>
    <t>4-30</t>
  </si>
  <si>
    <t xml:space="preserve">When there is a written policy restricting the wearing of jewelry in the storage and transportation areas, it is being followed by all affected employees and visitors. </t>
  </si>
  <si>
    <t>4-31</t>
  </si>
  <si>
    <t>Records are kept regarding the source of incoming product and the destination of outgoing product which is uniquely identified to enable traceability.</t>
  </si>
  <si>
    <t xml:space="preserve">Part 5 - Preventive Food Defense Procedures </t>
  </si>
  <si>
    <t xml:space="preserve">Based on the U.S. Food and Drug Administration’s Food Producers, Processors, and Transporters: </t>
  </si>
  <si>
    <t>Food Security Preventive Measure Guidance for Industry.</t>
  </si>
  <si>
    <t>Secure Employee/Visitor Procedures</t>
  </si>
  <si>
    <t>5-1</t>
  </si>
  <si>
    <t>The company has a documented food defense plan and a person has been designated to oversee it.</t>
  </si>
  <si>
    <t>5-2</t>
  </si>
  <si>
    <t>Food defense training has been provided to all employees.</t>
  </si>
  <si>
    <t>5-3</t>
  </si>
  <si>
    <t>Employees are aware of whom in management they should contact about potential security problems/issues.</t>
  </si>
  <si>
    <t>Name of management representative:</t>
  </si>
  <si>
    <t>5-4</t>
  </si>
  <si>
    <t>Visitors are required to check in (showing proof of identity) and out, when entering/leaving the facility.</t>
  </si>
  <si>
    <t>5-5</t>
  </si>
  <si>
    <t>The purpose of visitation to site is verified before admittance to the facility.</t>
  </si>
  <si>
    <t>5-6</t>
  </si>
  <si>
    <t>Visitors are prohibited from the packing/storage areas unless accompanied by an employee.</t>
  </si>
  <si>
    <t>5-7</t>
  </si>
  <si>
    <t>Incoming and outgoing employee and visitor vehicles to and from the site are subject to inspection.</t>
  </si>
  <si>
    <t>5-8</t>
  </si>
  <si>
    <t>Parked vehicles belonging to employees and visitors display a decal or placard issued by the facility.</t>
  </si>
  <si>
    <t>5-9</t>
  </si>
  <si>
    <t>Staff is prohibited from bringing personal items into the handling or storage areas.</t>
  </si>
  <si>
    <t>5-10</t>
  </si>
  <si>
    <t>Staff access in the facility is limited to the area of their job function and unrestricted areas.</t>
  </si>
  <si>
    <t>5-11</t>
  </si>
  <si>
    <t>Management is aware of which employee should be on the premises and the area they are assigned to.</t>
  </si>
  <si>
    <t>5-12</t>
  </si>
  <si>
    <t>A system of positive identification of employees has been established and is enforced.</t>
  </si>
  <si>
    <t>Secure Facility Procedures</t>
  </si>
  <si>
    <t>5-13</t>
  </si>
  <si>
    <t>Uniforms, name tags, or identification badges are collected from employees prior to the termination of employment.</t>
  </si>
  <si>
    <t>5-14</t>
  </si>
  <si>
    <t>The mailroom is located away from the packing/storage facilities.</t>
  </si>
  <si>
    <t>5-15</t>
  </si>
  <si>
    <t>Computer access is restricted to specific personnel.</t>
  </si>
  <si>
    <t>5-16</t>
  </si>
  <si>
    <t>A system of traceability of computer transactions has been established.</t>
  </si>
  <si>
    <t>5-17</t>
  </si>
  <si>
    <t>A minimum level of background checks has been established for all employees.</t>
  </si>
  <si>
    <t>5-18</t>
  </si>
  <si>
    <t>Routine security checks of the premises are performed for signs of tampering, criminal or terrorist activity.</t>
  </si>
  <si>
    <t>5-19</t>
  </si>
  <si>
    <t>Perimeter of facility is secured by fencing or other deterrent.</t>
  </si>
  <si>
    <t>5-20</t>
  </si>
  <si>
    <t>Checklists are used to verify the security of doors, windows, and other points of entry.</t>
  </si>
  <si>
    <t>5-21</t>
  </si>
  <si>
    <t>All keys to the establishment are accounted for.</t>
  </si>
  <si>
    <t>5-22</t>
  </si>
  <si>
    <t>The facility has an emergency lighting system.</t>
  </si>
  <si>
    <t>5-23</t>
  </si>
  <si>
    <t>The facility is enclosed.</t>
  </si>
  <si>
    <t>5-24</t>
  </si>
  <si>
    <t>Storage or vehicles/containers/trailers/railcars that are not being used are kept locked.</t>
  </si>
  <si>
    <t>5-25</t>
  </si>
  <si>
    <t>Delivery schedules have been established.</t>
  </si>
  <si>
    <t>5-26</t>
  </si>
  <si>
    <t>The off-loading of incoming materials is supervised.</t>
  </si>
  <si>
    <t>5-27</t>
  </si>
  <si>
    <t>The organization has an established policy for rejecting deliveries.</t>
  </si>
  <si>
    <t>5-28</t>
  </si>
  <si>
    <t>Unauthorized deliveries are not accepted.</t>
  </si>
  <si>
    <t>5-29</t>
  </si>
  <si>
    <t>The company does not accept returned (empty) containers for packing of product unless they are sanitized containers intended for reuse.</t>
  </si>
  <si>
    <t>5-30</t>
  </si>
  <si>
    <t>The facility has a program in place to inspect product returned to the facility for tampering.</t>
  </si>
  <si>
    <t>5-31</t>
  </si>
  <si>
    <t>The company has identified the individual(s), with at least one backup, who are responsible for recalling the product.</t>
  </si>
  <si>
    <t>5-32</t>
  </si>
  <si>
    <t>The company has performed a successful mock recall of product to the facility.</t>
  </si>
  <si>
    <t>5-33</t>
  </si>
  <si>
    <t>Product imported from outside the United States is segregated from domestic product.</t>
  </si>
  <si>
    <t>5-34</t>
  </si>
  <si>
    <t>Allergens handled by the facility are segregated from products to avoid cross contamination.</t>
  </si>
  <si>
    <t>5-35</t>
  </si>
  <si>
    <t>Floor plans, product flow plans, and/or segregation charts are in a secure location.</t>
  </si>
  <si>
    <t>5-36</t>
  </si>
  <si>
    <t>The organization has registered with the FDA and has been issued a registration number (do not record the number on checklist).</t>
  </si>
  <si>
    <t>USDA LOGO USE ADDENDUM</t>
  </si>
  <si>
    <t>The USDA Logo Use Addendum acceptance criteria is as follows:</t>
  </si>
  <si>
    <t xml:space="preserve">         1. No questions are assessed as an automatic unsatisfactory</t>
  </si>
  <si>
    <t xml:space="preserve">         2. No falsification of records</t>
  </si>
  <si>
    <t xml:space="preserve">         3. All questions not answered as "N/A" are answered "Yes"</t>
  </si>
  <si>
    <t>Active and Effective Traceability and Recall Program</t>
  </si>
  <si>
    <t>LU-1</t>
  </si>
  <si>
    <t>Questions about traceability and recall program have all been scored as "Yes".</t>
  </si>
  <si>
    <t>P, R</t>
  </si>
  <si>
    <t>LU-2</t>
  </si>
  <si>
    <t>Approved Suppliers</t>
  </si>
  <si>
    <t>LU-3</t>
  </si>
  <si>
    <t>The operation has supplied a list of approved suppliers to the local Federal or State auditor's office.</t>
  </si>
  <si>
    <t>LU-4</t>
  </si>
  <si>
    <t>All suppliers currently in use by the operation are listed on the supplied list of approved suppliers.</t>
  </si>
  <si>
    <t>LU-5</t>
  </si>
  <si>
    <t>Food Safety Plan or Quality Manual</t>
  </si>
  <si>
    <t>LU-6</t>
  </si>
  <si>
    <t>LU-7</t>
  </si>
  <si>
    <t>There is a designated person to be responsible for the control of inventory bearing the logo.</t>
  </si>
  <si>
    <t>Containers or Labels with GAP&amp;GHP Logo</t>
  </si>
  <si>
    <t>LU-8</t>
  </si>
  <si>
    <t>LU-9</t>
  </si>
  <si>
    <t>The operation's inventory list of these packaging or labels is maintained and current.</t>
  </si>
  <si>
    <t>LU-10</t>
  </si>
  <si>
    <t>The logo is only used on packaging and labels that are clean and bright in appearance, without marks, stains, or other evidence of previous use.</t>
  </si>
  <si>
    <t>LU-11</t>
  </si>
  <si>
    <t>The logo is only used on products, processes, and packaging as approved on the SC-652.</t>
  </si>
  <si>
    <t xml:space="preserve"> Additional Comments:</t>
  </si>
  <si>
    <t xml:space="preserve">Total Points earned for General Questions = </t>
  </si>
  <si>
    <t xml:space="preserve">     Total Possible</t>
  </si>
  <si>
    <t>=</t>
  </si>
  <si>
    <t>The total number of points possible for this section.</t>
  </si>
  <si>
    <t xml:space="preserve">     Subtract "N/A"</t>
  </si>
  <si>
    <t>Enter the additive number of N/A points (+points) here.</t>
  </si>
  <si>
    <t xml:space="preserve">     Adjusted Total</t>
  </si>
  <si>
    <t>Subtract the N/A points from the Total possible points</t>
  </si>
  <si>
    <t xml:space="preserve">     X .8 (80%)</t>
  </si>
  <si>
    <t>Multiply the Adjusted Total by .8 and show it as the Passing Score</t>
  </si>
  <si>
    <t xml:space="preserve">     Passing Score</t>
  </si>
  <si>
    <t>Pass</t>
  </si>
  <si>
    <t>Fail</t>
  </si>
  <si>
    <t>(please mark one)</t>
  </si>
  <si>
    <t>This program is intended to assess a participant’s efforts to minimize the risk of contamination of fresh fruits, vegetables, nuts and miscellaneous commodities by microbial pathogens based on the U.S. Food and Drug Administration’s “Guide to Minimize Microbial Food Safety Hazards for Fresh Fruits and Vegetables,” and generally recognized good agricultural practices.</t>
  </si>
  <si>
    <t>USDA Specialty Crops Program, Specialty Crops Inspection Division, Audit Services Branch at</t>
  </si>
  <si>
    <t xml:space="preserve"> 202-720-5021, or SCAudits@ams.usda.gov</t>
  </si>
  <si>
    <t xml:space="preserve">USDA Specialty Crops Program, Specialty Crops Inspection Division, Audit Services Branch at </t>
  </si>
  <si>
    <t>If both untreated and treated animal-based soil amendments are used, the treated animal-based soil amendment is properly treated, composted or exposed to reduce the expected levels of pathogens.</t>
  </si>
  <si>
    <t xml:space="preserve">Total Points earned for Farm Review = </t>
  </si>
  <si>
    <t xml:space="preserve">This program is intended to assess a participant’s efforts to minimize the risk of contamination of fresh </t>
  </si>
  <si>
    <t xml:space="preserve">fruits, vegetables, nuts and miscellaneous commodities by microbial pathogens based on the U.S. Food </t>
  </si>
  <si>
    <t xml:space="preserve">and Drug Administration’s “Guide to Minimize Microbial Food Safety Hazards for Fresh Fruits and </t>
  </si>
  <si>
    <t>Vegetables,” and generally recognized good agricultural practices.</t>
  </si>
  <si>
    <t>Water applied to harvested product meets the microbial standards for drinking water.</t>
  </si>
  <si>
    <t xml:space="preserve">Total Points earned for Field Harvesting &amp; Field Packaging = </t>
  </si>
  <si>
    <t xml:space="preserve">Total Points earned for House Packing Facility = </t>
  </si>
  <si>
    <t xml:space="preserve">Total Points earned for Storage &amp; Transportation = </t>
  </si>
  <si>
    <t xml:space="preserve">Total Points earned for Preventive Food Defense Procedures = </t>
  </si>
  <si>
    <t>United States Department of Agriculture</t>
  </si>
  <si>
    <t>Agricultural Marketing Services</t>
  </si>
  <si>
    <t xml:space="preserve">Audit Verification Program Scoresheet                    </t>
  </si>
  <si>
    <t>Specialty Crops Inspection Division</t>
  </si>
  <si>
    <t>Street Address :</t>
  </si>
  <si>
    <t>E-mail Address:</t>
  </si>
  <si>
    <t>Phone Number:</t>
  </si>
  <si>
    <t>Date Audit Requested:</t>
  </si>
  <si>
    <t xml:space="preserve">Fax Number: </t>
  </si>
  <si>
    <t>Date of Previous Audit :</t>
  </si>
  <si>
    <t>Date Audit Began:</t>
  </si>
  <si>
    <t>Date Audit Completed:</t>
  </si>
  <si>
    <t>USDA Commodity Procurement Audit?</t>
  </si>
  <si>
    <t>Time Audit Began:</t>
  </si>
  <si>
    <t>Time Audit Completed:</t>
  </si>
  <si>
    <t>Check One</t>
  </si>
  <si>
    <t>EVALUATION ELEMENTS</t>
  </si>
  <si>
    <t>Scopes 
Requested</t>
  </si>
  <si>
    <t>Element</t>
  </si>
  <si>
    <t>Possible Points</t>
  </si>
  <si>
    <t>Less N/A Points</t>
  </si>
  <si>
    <t>Adjusted Points</t>
  </si>
  <si>
    <t>Passing Score*</t>
  </si>
  <si>
    <t>Facility Score</t>
  </si>
  <si>
    <t xml:space="preserve">% </t>
  </si>
  <si>
    <t>Pass    Fail</t>
  </si>
  <si>
    <t>Date Passed</t>
  </si>
  <si>
    <t xml:space="preserve">Reviewing  Official Int. </t>
  </si>
  <si>
    <t>Unannounced</t>
  </si>
  <si>
    <t>✓</t>
  </si>
  <si>
    <t xml:space="preserve">General Questions (Initial Audit) </t>
  </si>
  <si>
    <t>General Questions**</t>
  </si>
  <si>
    <t>Part 1 – Farm Review</t>
  </si>
  <si>
    <t>Part 2 – Field Harvesting &amp; Field Packing Activities</t>
  </si>
  <si>
    <t xml:space="preserve">Part 3 – House Packing Facility </t>
  </si>
  <si>
    <t>Part 4 – Storage and Transportation</t>
  </si>
  <si>
    <t>Part 5 – Preventive Food Defense Procedures</t>
  </si>
  <si>
    <t>Logo Use Addendum</t>
  </si>
  <si>
    <t xml:space="preserve">*A Passing Score is 80% of the Possible Points, or the Adjusted Points if adjustments are necessary, with no "automatic unsatisfactory" conditions.
** If applicable, General Questions assessed at a later date for a scope not covered during the initial audit.  </t>
  </si>
  <si>
    <t>Crops:</t>
  </si>
  <si>
    <t>Lead Auditor Name (Print):</t>
  </si>
  <si>
    <t>Signature &amp; Date:</t>
  </si>
  <si>
    <t>Duty Station:</t>
  </si>
  <si>
    <t>All Scopes Completed:</t>
  </si>
  <si>
    <t>For USDA HQ use:</t>
  </si>
  <si>
    <t>Reviewing Official Name (Print):</t>
  </si>
  <si>
    <t>DUPLICATION OF CORRECTIVE ACTION TAB INSTRUCTIONS</t>
  </si>
  <si>
    <t>Any item on any checklist with a checkmark in the "No" column should be documented using a Corrective Action Report. A separate form is required for each item with either of these entities. If there is more than one form needed, follow the instructions below to duplicate the Corrective Action Report Tab:</t>
  </si>
  <si>
    <t>1. Right-click the "Corrective Action Report" Tab at the bottom of Excel.</t>
  </si>
  <si>
    <t>2. Click "Move or Copy.</t>
  </si>
  <si>
    <t xml:space="preserve">3. Under the box titled "Before Sheet," select "(move to end)" </t>
  </si>
  <si>
    <t>4. Place a check in the box beside "Create a Copy"</t>
  </si>
  <si>
    <t xml:space="preserve">5. Click "Ok" </t>
  </si>
  <si>
    <t xml:space="preserve">USDA Checklist </t>
  </si>
  <si>
    <t>USDA, AMS, Specialty Crops Program</t>
  </si>
  <si>
    <t xml:space="preserve">    Report #: </t>
  </si>
  <si>
    <t>of</t>
  </si>
  <si>
    <t>CORRECTIVE ACTION REPORT</t>
  </si>
  <si>
    <t>Company Name/Farm:</t>
  </si>
  <si>
    <t>Date:</t>
  </si>
  <si>
    <t xml:space="preserve">Lead Auditor: </t>
  </si>
  <si>
    <t xml:space="preserve">Crops(s): </t>
  </si>
  <si>
    <t xml:space="preserve">Description of Non Conformity: </t>
  </si>
  <si>
    <t>Notified company staff at time of finding non-conformity (Yes or No):</t>
  </si>
  <si>
    <t>Checklist question number and/or section of auditee food safety plan associated with non-conformity:</t>
  </si>
  <si>
    <r>
      <t xml:space="preserve">Corrective Action Proposed and Time Frame for Implementation: </t>
    </r>
    <r>
      <rPr>
        <b/>
        <i/>
        <sz val="9"/>
        <color theme="1"/>
        <rFont val="Times New Roman"/>
        <family val="1"/>
      </rPr>
      <t xml:space="preserve"> </t>
    </r>
    <r>
      <rPr>
        <i/>
        <sz val="9"/>
        <color theme="1"/>
        <rFont val="Times New Roman"/>
        <family val="1"/>
      </rPr>
      <t>(Attach separate sheet if necessary)</t>
    </r>
  </si>
  <si>
    <t xml:space="preserve">Company Representative Signature: </t>
  </si>
  <si>
    <t>Signature affirms statements concerning Non-Conformity, Corrective Action, and Implementation are correct.</t>
  </si>
  <si>
    <t xml:space="preserve">Auditor signature for acceptance of proposed corrective action and timetable for implementation: </t>
  </si>
  <si>
    <t>Top portion for AUDITOR USE ONLY; bottom portion for Company and Auditor use.</t>
  </si>
  <si>
    <t>• The presence or evidence of rodents, an excessive amount of insects or other  pests in the produce during packing, processing or storage of produce.</t>
  </si>
  <si>
    <t>• Observation of employee practices (personal or hygienic) that have jeopardized or may jeopardize the safety of the produce.</t>
  </si>
  <si>
    <r>
      <t>• A "</t>
    </r>
    <r>
      <rPr>
        <b/>
        <sz val="12"/>
        <rFont val="Times New Roman"/>
        <family val="1"/>
      </rPr>
      <t>P</t>
    </r>
    <r>
      <rPr>
        <sz val="12"/>
        <rFont val="Times New Roman"/>
        <family val="1"/>
      </rPr>
      <t>" indicates that a policy/standard operating procedure (SOP) must be documented in the food safety plan in order to show conformance to the question.</t>
    </r>
  </si>
  <si>
    <t>• For clarification and guidance in answering these questions, please refer to the Good Agricultural Practices &amp; Good Handling Practices Audit Verification Program Policy and Instruction Guide.</t>
  </si>
  <si>
    <t xml:space="preserve">   </t>
  </si>
  <si>
    <t xml:space="preserve">• Farm/Facility must be in operation during audit.  This means for a farm audit, perform the audit while the crop is actively being grown, a field harvest/field harvesting activities audit shall be performed while the product is being harvested, etc. </t>
  </si>
  <si>
    <r>
      <t>• A "</t>
    </r>
    <r>
      <rPr>
        <b/>
        <sz val="12"/>
        <rFont val="Times New Roman"/>
        <family val="1"/>
      </rPr>
      <t>D</t>
    </r>
    <r>
      <rPr>
        <sz val="12"/>
        <rFont val="Times New Roman"/>
        <family val="1"/>
      </rPr>
      <t xml:space="preserve">" indicates that a document(s) is required to show conformance to the question.  A document may be a combination of standard operating procedures outlining company policy as well as a record indicating that a particular action was taken. </t>
    </r>
  </si>
  <si>
    <t>Good Agricultural Practices</t>
  </si>
  <si>
    <t>USDA Good Agricultural Practices</t>
  </si>
  <si>
    <t>A documented food safety program that incorporates GAP has been implemented.</t>
  </si>
  <si>
    <t>Did the auditee participate in GAP training?</t>
  </si>
  <si>
    <t>Company uses USDA GAP Logo on packaging or marketing materials?</t>
  </si>
  <si>
    <t>For further information regarding the USDA GAP Audit Program, please contact:</t>
  </si>
  <si>
    <t>Additional questions required for operations approved to use the USDA GAP Logo</t>
  </si>
  <si>
    <t>Note: An official identification logo has been developed in conjunction with the USDA GAP program which may be used to indicate participation in the program. Participants may use the logo, provided they meet the requirements of the USDA logo use .</t>
  </si>
  <si>
    <t>The operation uses the USDA GAP logo only on packages, containers, or consumer units which are traceable.</t>
  </si>
  <si>
    <t>The operation's food safety plan or quality manual contains procedures on how the USDA GAP logo will be used.</t>
  </si>
  <si>
    <t>Containers or Labels with GAP Logo</t>
  </si>
  <si>
    <t>All packaging or labels which bear the GAP logo are accountable items.</t>
  </si>
  <si>
    <t xml:space="preserve">In order to be approved for the use of the USDA GAP Program logo all questions not answered "N/A" must be answered "Yes". </t>
  </si>
  <si>
    <t>All suppliers have successfully completed and met the requirements of a USDA approved GAP audit (USDA GAP, Commodity Specific Audit, USDA Harmonized GAP Audit, or USDA Harmonized GAP Plus+ Audit).</t>
  </si>
  <si>
    <t>202-720-5021, or SCAudits@usda.gov</t>
  </si>
  <si>
    <t>Note: An official identification logo has been developed in conjunction with the USDA GAP program which may be used to indicate participation in the program. Participants may use the logo, provided they meet the requirements of the USDA logo use policy.</t>
  </si>
  <si>
    <t>Owner</t>
  </si>
  <si>
    <t>Idaho potato farm</t>
  </si>
  <si>
    <t>None</t>
  </si>
  <si>
    <t>Potatoes</t>
  </si>
  <si>
    <t>Employees have access to first aid kits and contents are within expiration dates.</t>
  </si>
  <si>
    <t>Operation does not apply chemicals during the harvesting or storage of product.</t>
  </si>
  <si>
    <t>Overhead Sprinklers</t>
  </si>
  <si>
    <t>Manure lagoon not observed near or adjacent to crop production areas.</t>
  </si>
  <si>
    <t>Stored manure not observed near or adjacent to crop production areas.</t>
  </si>
  <si>
    <t>Option C</t>
  </si>
  <si>
    <t xml:space="preserve">A previous land use risk assessment is on file for each crop production area. </t>
  </si>
  <si>
    <t>Crop rotation and land risk assessments on file indicate land use history is low risk for contamination issues.</t>
  </si>
  <si>
    <t xml:space="preserve">Land history shows no previous history of flooding.  Evidence of flooding not observed. </t>
  </si>
  <si>
    <t>Sanitation units are not in the field.</t>
  </si>
  <si>
    <t>Hand harvesting equipment/Implement not used in the harvesting process.</t>
  </si>
  <si>
    <t>Written SOP on file that details measures taken in the event of contamination by chemicals, petroleum, pesticides, or other contaminating factors.</t>
  </si>
  <si>
    <t>Water not used to harvest potatoes.</t>
  </si>
  <si>
    <t>A policy is on file.  They do not cover product from field to storage area.</t>
  </si>
  <si>
    <t xml:space="preserve">Potatoes are stored in bulk.  Finished product not at this site. </t>
  </si>
  <si>
    <t xml:space="preserve">Auditee does not use packing containers.  Potatoes are stored in bulk. </t>
  </si>
  <si>
    <t xml:space="preserve">Cleaning records are on file for mechanical equipment that is used at the storage area.  </t>
  </si>
  <si>
    <t>Ice is not used at this facility.</t>
  </si>
  <si>
    <t>Specific shipping temperatures are not required for bulk raw potatoes.</t>
  </si>
  <si>
    <t>A policy for hair/beard nets is not on file.</t>
  </si>
  <si>
    <t>Employees are not handling or packaging produce during the growing season. Tubers are underground and not harvested at this time.</t>
  </si>
  <si>
    <t>An Animal Presence Log was observed and is on file indication that all crop production areas have been monitored for animal activity.</t>
  </si>
  <si>
    <t xml:space="preserve">Measures are in place to reduce the opportunity for wild and/or domestic animals from entering crop production areas. </t>
  </si>
  <si>
    <t>Sanitation units are not in the field.  Less than 11 employees engaged in hand-labor operations  Employees have access to a restroom.</t>
  </si>
  <si>
    <t>Product is identified for traceability purposes.  Records are on file that identify product moving out of the field to its next destination.</t>
  </si>
  <si>
    <t>Only food grade approved and labelled lubricants are used in the packing equipment/machinery.</t>
  </si>
  <si>
    <t xml:space="preserve">Pallets, boxes, tote bags and portable bins are not in use at this site.  Potatoes are stored in bulk form on the ground. </t>
  </si>
  <si>
    <t>Prior to the loading process, conveyances are required to be clean, in good physical condition, free from disagreeable Odors and from obvious dirt/debris.</t>
  </si>
  <si>
    <t>X</t>
  </si>
  <si>
    <t>Signs are posted to remind employees to wash their hands.  Signs are bi-lingual and posted in appropriate areas to remind employees to wash their hands.</t>
  </si>
  <si>
    <t>Water tests on file are within acceptable levels for this commodity.  No visual risks to the irrigation water supply observed.</t>
  </si>
  <si>
    <t>Livestock was not observed near or have access to the source or delivery system of crop irrigation water.</t>
  </si>
  <si>
    <t>Finished product not at this location.  Packing materials are not used.</t>
  </si>
  <si>
    <t>Product temporarily stored in "even-flow bin" and trucks waiting to ne unloaded are not covered.</t>
  </si>
  <si>
    <t>Group Gap</t>
  </si>
  <si>
    <t xml:space="preserve">       </t>
  </si>
  <si>
    <t>Signage not required  due to restrooms not located on site.</t>
  </si>
  <si>
    <t>Restroom not at site.</t>
  </si>
  <si>
    <t>Restroom facilities not observed nor on site.  Employees are working less than three hours a day in production areas.  Tubers are underground during the growing season.</t>
  </si>
  <si>
    <t>The farm sewage septic system is at a location is functioning properly and there is no evidence of leaking or runoff observed.</t>
  </si>
  <si>
    <t>Norvue Farms</t>
  </si>
  <si>
    <t>130 E. Industrial Park Road</t>
  </si>
  <si>
    <t>St. Anthony Idaho 83445</t>
  </si>
  <si>
    <t>Wyatt Crapo</t>
  </si>
  <si>
    <t>208/313/6347</t>
  </si>
  <si>
    <t>amanda@crapotrucking.com</t>
  </si>
  <si>
    <t>12:30 p.m.</t>
  </si>
  <si>
    <t>Connie Ince</t>
  </si>
  <si>
    <t>A mock recall was performed on  7/2/2024.  Records to support the established traceability program is on file and observed during the audit.  Performed by Wyatt Crapo (owner).</t>
  </si>
  <si>
    <t>IAS Envirochem conducted a water test at the office on 2024.  Results on file meets microbial standards for drinking water.</t>
  </si>
  <si>
    <t>Wyatt Crapo, Idaho Applicator License #26346 exp,3/31/2025, is the individual responsible for applying regulated and/or non-regulated materials.  - See more below</t>
  </si>
  <si>
    <t>G-15 (Continued), Chris Hill, Idaho Applicator License #7248 exp 12/31/2025, is the individual responsible for aerial application of regulated and/or non-regulated materials.</t>
  </si>
  <si>
    <t>Field Names covered in audit:Nedros #1, Nedros #2, Nedrows #7, Nedrows #9, Nedrows #13, Nedrows #14, Nedrows #15, Nedrows #17, Nedrows #19, Klingler #1, Klinglelr #2, Klinger #4, Klingler #8, Klingler #10, Klingler #11, Klingler#14, Klingler #15, Klingler #18, Klingler #20</t>
  </si>
  <si>
    <t>Wyatt Crapo, Kinsley Shawcroft, Isaac Tuttlee, Johah Quinl, Tanner Scott, Aideh Hill, Kohon Kinghorn, Pedko Torres, Austin Pincock, Jalen McKal, Hunter Hanks, Nate Jensen</t>
  </si>
  <si>
    <t>2:00 p.m.</t>
  </si>
  <si>
    <t>IVI, Circle Z, Sunglo, S-Star, Parkers Portable Service, T&amp;T Flying Service.</t>
  </si>
  <si>
    <t xml:space="preserve">Sun Glo of Idaho </t>
  </si>
  <si>
    <t>Training for seasonal employees was performed on 5/29/2024, 6/1/2024, 6/14/2024, by Wyatt Crapo (owner).  Signed Health and Hygiene policies are current and on file.  Topics and attendees noted in training classes.</t>
  </si>
  <si>
    <t xml:space="preserve">Wyatt Crapo </t>
  </si>
  <si>
    <t>A mock recall was performed on 7/2/24.  Records to support the established traceability program is on file and observed during the audit.  Performed by Wyatt Crapo (owner) in 7 minutes.</t>
  </si>
  <si>
    <t>IAS Envirochem conducted a water at 8/5/24 for employee use at Bunk house. Results on file meets microbial standards for drinking water.</t>
  </si>
  <si>
    <t>Training on proper sanitation and hygiene practices is provided to all staff from 9/27/24 by Wyatt Crapo (Owner).  Attendees and topics are noted.</t>
  </si>
  <si>
    <t>Toilet/restroom facilities are clean and adequately supplied.  A water test is on file from IAS EnviroChem dated 6/18/24. Results on file indicate that water is potable for employees use.</t>
  </si>
  <si>
    <t xml:space="preserve">Deep Well </t>
  </si>
  <si>
    <t>Water that is used for chemical dilution from the aerial applicator T&amp;T Flying Service is on file and dated City of St Anthony 2023.  Water is within acceptable thresholds for chemical application.</t>
  </si>
  <si>
    <t>Microbiological water tests performed by IAS Envirochem dated 6/11/14, 6/18/24, 7/16/24,  Results indicate that water is acceptable for irrigation purposes.</t>
  </si>
  <si>
    <t>Performed by Wyatt Crapo (Owner) on 9/12, 9/23, 9/25/9/30/24.</t>
  </si>
  <si>
    <t>Cleaning records are on file for the harvesting equipment, date 2/2/24 thru 3/17/24 .  Performed by various employees.</t>
  </si>
  <si>
    <t>Bulk storage units were inspected and cleaned on 8/1/24 .  Performed by Wyatt Crapo and crew.</t>
  </si>
  <si>
    <t>Humidicelles/humidifiers are in use at the storage area to aid in cooling.  Water tests on file are dated 9/16/24.  Results indicate that water that contacts potatoes meets microbial standards.</t>
  </si>
  <si>
    <t xml:space="preserve">Temperature is tracked at the computer panel in the cellar. </t>
  </si>
  <si>
    <t>Various dates from  9/23/24, 9/27/24 performed by Parkers Potatable Service.</t>
  </si>
  <si>
    <t>All crop production areas are identified by a field name.</t>
  </si>
  <si>
    <t>Field packing does not occur at this location.   Packing materials are not used.</t>
  </si>
  <si>
    <t>An in-house pest control program is on file and conducted by the auditee.</t>
  </si>
  <si>
    <t>Connie Ince     9/30/24</t>
  </si>
  <si>
    <t>Sandy Edwards</t>
  </si>
  <si>
    <t>Sandy Edwards               10/23/24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</si>
</sst>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h:mm\ AM/PM;@"/>
    <numFmt numFmtId="165" formatCode="m/d/yyyy;@"/>
    <numFmt numFmtId="166" formatCode="[&lt;=9999999]###\-####;\(###\)\ ###\-####"/>
    <numFmt numFmtId="167" formatCode="&quot;&quot;"/>
    <numFmt numFmtId="168" formatCode="[$-409]mmmm\ d\,\ yyyy;@"/>
    <numFmt numFmtId="169" formatCode="m/d/yy;@"/>
    <numFmt numFmtId="170" formatCode="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2"/>
      <name val="Georgia"/>
      <family val="1"/>
    </font>
    <font>
      <b/>
      <sz val="8"/>
      <name val="Georgia"/>
      <family val="1"/>
    </font>
    <font>
      <b/>
      <sz val="11"/>
      <name val="Georgia"/>
      <family val="1"/>
    </font>
    <font>
      <sz val="8"/>
      <name val="Arial"/>
      <family val="2"/>
    </font>
    <font>
      <sz val="11"/>
      <name val="Georgia"/>
      <family val="1"/>
    </font>
    <font>
      <b/>
      <sz val="10"/>
      <name val="Arial"/>
      <family val="2"/>
    </font>
    <font>
      <sz val="11"/>
      <name val="Arial"/>
      <family val="2"/>
    </font>
    <font>
      <sz val="14"/>
      <name val="Arial"/>
      <family val="2"/>
    </font>
    <font>
      <i/>
      <sz val="10"/>
      <name val="Arial"/>
      <family val="2"/>
    </font>
    <font>
      <u/>
      <sz val="10"/>
      <color theme="10"/>
      <name val="Arial"/>
      <family val="2"/>
    </font>
    <font>
      <sz val="10"/>
      <name val="Arial"/>
      <family val="2"/>
    </font>
    <font>
      <b/>
      <sz val="11"/>
      <name val="Times New Roman"/>
      <family val="1"/>
    </font>
    <font>
      <b/>
      <i/>
      <sz val="11"/>
      <name val="Times New Roman"/>
      <family val="1"/>
    </font>
    <font>
      <sz val="10"/>
      <name val="Times New Roman"/>
      <family val="1"/>
    </font>
    <font>
      <b/>
      <sz val="14"/>
      <name val="Times New Roman"/>
      <family val="1"/>
    </font>
    <font>
      <b/>
      <sz val="11"/>
      <color theme="1"/>
      <name val="Times New Roman"/>
      <family val="1"/>
    </font>
    <font>
      <sz val="10"/>
      <color theme="1"/>
      <name val="Times New Roman"/>
      <family val="1"/>
    </font>
    <font>
      <b/>
      <sz val="10"/>
      <name val="Times New Roman"/>
      <family val="1"/>
    </font>
    <font>
      <sz val="12"/>
      <name val="Times New Roman"/>
      <family val="1"/>
    </font>
    <font>
      <u/>
      <sz val="10"/>
      <color theme="10"/>
      <name val="Times New Roman"/>
      <family val="1"/>
    </font>
    <font>
      <sz val="11"/>
      <color theme="1"/>
      <name val="Times New Roman"/>
      <family val="1"/>
    </font>
    <font>
      <sz val="11"/>
      <name val="Times New Roman"/>
      <family val="1"/>
    </font>
    <font>
      <sz val="8"/>
      <name val="Times New Roman"/>
      <family val="1"/>
    </font>
    <font>
      <b/>
      <sz val="8"/>
      <name val="Times New Roman"/>
      <family val="1"/>
    </font>
    <font>
      <sz val="9"/>
      <color theme="1"/>
      <name val="Times New Roman"/>
      <family val="1"/>
    </font>
    <font>
      <u/>
      <sz val="11"/>
      <color theme="10"/>
      <name val="Times New Roman"/>
      <family val="1"/>
    </font>
    <font>
      <i/>
      <sz val="12"/>
      <name val="Times New Roman"/>
      <family val="1"/>
    </font>
    <font>
      <i/>
      <sz val="10"/>
      <name val="Times New Roman"/>
      <family val="1"/>
    </font>
    <font>
      <b/>
      <sz val="12"/>
      <name val="Times New Roman"/>
      <family val="1"/>
    </font>
    <font>
      <b/>
      <sz val="16"/>
      <name val="Times New Roman"/>
      <family val="1"/>
    </font>
    <font>
      <sz val="16"/>
      <name val="Times New Roman"/>
      <family val="1"/>
    </font>
    <font>
      <i/>
      <sz val="11"/>
      <name val="Times New Roman"/>
      <family val="1"/>
    </font>
    <font>
      <sz val="14"/>
      <name val="Times New Roman"/>
      <family val="1"/>
    </font>
    <font>
      <i/>
      <u/>
      <sz val="11"/>
      <name val="Times New Roman"/>
      <family val="1"/>
    </font>
    <font>
      <b/>
      <u/>
      <sz val="11"/>
      <name val="Times New Roman"/>
      <family val="1"/>
    </font>
    <font>
      <b/>
      <u/>
      <sz val="12"/>
      <name val="Times New Roman"/>
      <family val="1"/>
    </font>
    <font>
      <b/>
      <sz val="10.5"/>
      <name val="Times New Roman"/>
      <family val="1"/>
    </font>
    <font>
      <b/>
      <u/>
      <sz val="11"/>
      <color theme="10"/>
      <name val="Times New Roman"/>
      <family val="1"/>
    </font>
    <font>
      <sz val="7"/>
      <name val="Times New Roman"/>
      <family val="1"/>
    </font>
    <font>
      <b/>
      <vertAlign val="superscript"/>
      <sz val="12"/>
      <name val="Times New Roman"/>
      <family val="1"/>
    </font>
    <font>
      <b/>
      <vertAlign val="superscript"/>
      <sz val="14"/>
      <name val="Times New Roman"/>
      <family val="1"/>
    </font>
    <font>
      <vertAlign val="superscript"/>
      <sz val="12"/>
      <name val="Times New Roman"/>
      <family val="1"/>
    </font>
    <font>
      <b/>
      <sz val="14"/>
      <color theme="1"/>
      <name val="Times New Roman"/>
      <family val="1"/>
    </font>
    <font>
      <b/>
      <sz val="10"/>
      <color theme="1"/>
      <name val="Times New Roman"/>
      <family val="1"/>
    </font>
    <font>
      <b/>
      <sz val="9"/>
      <color theme="1"/>
      <name val="Times New Roman"/>
      <family val="1"/>
    </font>
    <font>
      <b/>
      <i/>
      <sz val="9"/>
      <color theme="1"/>
      <name val="Times New Roman"/>
      <family val="1"/>
    </font>
    <font>
      <i/>
      <sz val="9"/>
      <color theme="1"/>
      <name val="Times New Roman"/>
      <family val="1"/>
    </font>
    <font>
      <i/>
      <sz val="10"/>
      <color theme="1"/>
      <name val="Times New Roman"/>
      <family val="1"/>
    </font>
    <font>
      <b/>
      <sz val="18"/>
      <name val="Times New Roman"/>
      <family val="1"/>
    </font>
    <font>
      <b/>
      <sz val="16"/>
      <name val="Arial"/>
      <family val="2"/>
    </font>
    <font>
      <sz val="16"/>
      <name val="Arial"/>
      <family val="2"/>
    </font>
    <font>
      <b/>
      <sz val="11"/>
      <name val="Arial"/>
      <family val="2"/>
    </font>
    <font>
      <b/>
      <sz val="14"/>
      <name val="Arial"/>
      <family val="2"/>
    </font>
    <font>
      <u/>
      <sz val="12"/>
      <name val="Times New Roman"/>
      <family val="1"/>
    </font>
  </fonts>
  <fills count="1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99"/>
        <bgColor indexed="64"/>
      </patternFill>
    </fill>
    <fill>
      <patternFill patternType="solid">
        <fgColor rgb="FF00FFFF"/>
        <bgColor indexed="64"/>
      </patternFill>
    </fill>
    <fill>
      <patternFill patternType="solid">
        <fgColor rgb="FFFFCC00"/>
        <bgColor indexed="64"/>
      </patternFill>
    </fill>
    <fill>
      <patternFill patternType="solid">
        <fgColor rgb="FF00FF00"/>
        <bgColor indexed="64"/>
      </patternFill>
    </fill>
    <fill>
      <patternFill patternType="solid">
        <fgColor rgb="FFCCCCFF"/>
        <bgColor indexed="64"/>
      </patternFill>
    </fill>
    <fill>
      <patternFill patternType="solid">
        <fgColor rgb="FFFF9999"/>
        <bgColor indexed="64"/>
      </patternFill>
    </fill>
    <fill>
      <patternFill patternType="solid">
        <fgColor theme="0" tint="-0.249977111117893"/>
        <bgColor indexed="64"/>
      </patternFill>
    </fill>
    <fill>
      <patternFill patternType="solid">
        <fgColor rgb="FFFFFFFF"/>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auto="1"/>
      </left>
      <right/>
      <top style="medium">
        <color auto="1"/>
      </top>
      <bottom/>
      <diagonal/>
    </border>
  </borders>
  <cellStyleXfs count="8">
    <xf numFmtId="0" fontId="0" fillId="0" borderId="0"/>
    <xf numFmtId="0" fontId="4" fillId="0" borderId="0"/>
    <xf numFmtId="0" fontId="5" fillId="0" borderId="0"/>
    <xf numFmtId="0" fontId="3" fillId="0" borderId="0"/>
    <xf numFmtId="0" fontId="16" fillId="0" borderId="0" applyNumberFormat="0" applyFill="0" applyBorder="0" applyAlignment="0" applyProtection="0"/>
    <xf numFmtId="9" fontId="17" fillId="0" borderId="0" applyFont="0" applyFill="0" applyBorder="0" applyAlignment="0" applyProtection="0"/>
    <xf numFmtId="0" fontId="2" fillId="0" borderId="0"/>
    <xf numFmtId="0" fontId="1" fillId="0" borderId="0"/>
  </cellStyleXfs>
  <cellXfs count="792">
    <xf numFmtId="0" fontId="0" fillId="0" borderId="0" xfId="0"/>
    <xf numFmtId="0" fontId="8" fillId="0" borderId="0" xfId="0" applyFont="1"/>
    <xf numFmtId="0" fontId="13" fillId="0" borderId="0" xfId="0" applyFont="1"/>
    <xf numFmtId="49" fontId="0" fillId="0" borderId="0" xfId="0" applyNumberFormat="1"/>
    <xf numFmtId="0" fontId="5" fillId="0" borderId="0" xfId="0" applyFont="1" applyAlignment="1">
      <alignment wrapText="1"/>
    </xf>
    <xf numFmtId="0" fontId="7" fillId="0" borderId="0" xfId="0" applyFont="1"/>
    <xf numFmtId="0" fontId="0" fillId="0" borderId="0" xfId="0" applyProtection="1">
      <protection locked="0"/>
    </xf>
    <xf numFmtId="0" fontId="6" fillId="0" borderId="0" xfId="0" applyFont="1"/>
    <xf numFmtId="0" fontId="14" fillId="0" borderId="0" xfId="0" applyFont="1"/>
    <xf numFmtId="0" fontId="5" fillId="0" borderId="0" xfId="0" applyFont="1"/>
    <xf numFmtId="0" fontId="4" fillId="0" borderId="0" xfId="1"/>
    <xf numFmtId="0" fontId="9" fillId="0" borderId="0" xfId="0" applyFont="1"/>
    <xf numFmtId="0" fontId="11"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vertical="top" wrapText="1"/>
    </xf>
    <xf numFmtId="0" fontId="6" fillId="0" borderId="0" xfId="0" applyFont="1" applyAlignment="1">
      <alignment horizontal="center" vertical="center"/>
    </xf>
    <xf numFmtId="0" fontId="5" fillId="0" borderId="0" xfId="2"/>
    <xf numFmtId="0" fontId="6" fillId="0" borderId="0" xfId="2" applyFont="1"/>
    <xf numFmtId="0" fontId="5" fillId="0" borderId="0" xfId="0" applyFont="1" applyAlignment="1">
      <alignment vertical="center"/>
    </xf>
    <xf numFmtId="0" fontId="12" fillId="0" borderId="0" xfId="0" applyFont="1" applyAlignment="1">
      <alignment vertical="center"/>
    </xf>
    <xf numFmtId="0" fontId="12" fillId="0" borderId="0" xfId="0" applyFont="1"/>
    <xf numFmtId="0" fontId="7" fillId="0" borderId="0" xfId="0" applyFont="1" applyAlignment="1">
      <alignment horizontal="center"/>
    </xf>
    <xf numFmtId="0" fontId="15" fillId="0" borderId="0" xfId="0" applyFont="1" applyAlignment="1" applyProtection="1">
      <alignment vertical="top"/>
      <protection locked="0"/>
    </xf>
    <xf numFmtId="0" fontId="9"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top"/>
    </xf>
    <xf numFmtId="0" fontId="0" fillId="0" borderId="0" xfId="0" applyAlignment="1">
      <alignment vertical="top"/>
    </xf>
    <xf numFmtId="0" fontId="0" fillId="0" borderId="0" xfId="0" applyAlignment="1">
      <alignment horizontal="center"/>
    </xf>
    <xf numFmtId="0" fontId="1" fillId="0" borderId="0" xfId="7"/>
    <xf numFmtId="0" fontId="16" fillId="0" borderId="0" xfId="4" applyAlignment="1" applyProtection="1">
      <alignment horizontal="left" vertical="justify"/>
    </xf>
    <xf numFmtId="0" fontId="25" fillId="0" borderId="2" xfId="0" applyFont="1" applyBorder="1" applyAlignment="1" applyProtection="1">
      <alignment horizontal="center"/>
      <protection locked="0"/>
    </xf>
    <xf numFmtId="0" fontId="28" fillId="0" borderId="0" xfId="0" applyFont="1" applyAlignment="1">
      <alignment horizontal="right"/>
    </xf>
    <xf numFmtId="0" fontId="18" fillId="0" borderId="0" xfId="0" applyFont="1" applyAlignment="1">
      <alignment horizontal="right"/>
    </xf>
    <xf numFmtId="0" fontId="28" fillId="0" borderId="2" xfId="0" applyFont="1" applyBorder="1" applyAlignment="1" applyProtection="1">
      <alignment horizontal="center"/>
      <protection locked="0"/>
    </xf>
    <xf numFmtId="0" fontId="28" fillId="0" borderId="0" xfId="0" applyFont="1"/>
    <xf numFmtId="0" fontId="28" fillId="0" borderId="10" xfId="0" applyFont="1" applyBorder="1"/>
    <xf numFmtId="0" fontId="28" fillId="0" borderId="15" xfId="0" applyFont="1" applyBorder="1"/>
    <xf numFmtId="0" fontId="25" fillId="0" borderId="0" xfId="0" applyFont="1" applyAlignment="1">
      <alignment horizontal="right" vertical="top"/>
    </xf>
    <xf numFmtId="0" fontId="35" fillId="0" borderId="0" xfId="0" applyFont="1" applyAlignment="1">
      <alignment vertical="center" wrapText="1"/>
    </xf>
    <xf numFmtId="0" fontId="25" fillId="0" borderId="0" xfId="0" applyFont="1" applyAlignment="1">
      <alignment horizontal="right" vertical="top" wrapText="1"/>
    </xf>
    <xf numFmtId="0" fontId="24" fillId="2" borderId="2" xfId="0" applyFont="1" applyFill="1" applyBorder="1" applyAlignment="1">
      <alignment horizontal="center" vertical="center"/>
    </xf>
    <xf numFmtId="0" fontId="20" fillId="2" borderId="3" xfId="0" applyFont="1" applyFill="1" applyBorder="1"/>
    <xf numFmtId="0" fontId="24" fillId="0" borderId="10" xfId="0" applyFont="1" applyBorder="1"/>
    <xf numFmtId="0" fontId="24" fillId="2" borderId="2" xfId="0" applyFont="1" applyFill="1" applyBorder="1" applyAlignment="1">
      <alignment horizontal="center"/>
    </xf>
    <xf numFmtId="0" fontId="35" fillId="0" borderId="3" xfId="0" applyFont="1" applyBorder="1" applyAlignment="1" applyProtection="1">
      <alignment horizontal="center" vertical="center"/>
      <protection locked="0"/>
    </xf>
    <xf numFmtId="0" fontId="35" fillId="2" borderId="3" xfId="0" applyFont="1" applyFill="1" applyBorder="1" applyAlignment="1">
      <alignment horizontal="center" vertical="top"/>
    </xf>
    <xf numFmtId="0" fontId="35" fillId="0" borderId="2" xfId="0" applyFont="1" applyBorder="1" applyAlignment="1" applyProtection="1">
      <alignment horizontal="center" vertical="center"/>
      <protection locked="0"/>
    </xf>
    <xf numFmtId="0" fontId="20" fillId="2" borderId="2" xfId="0" applyFont="1" applyFill="1" applyBorder="1"/>
    <xf numFmtId="0" fontId="20" fillId="2" borderId="5" xfId="0" applyFont="1" applyFill="1" applyBorder="1"/>
    <xf numFmtId="0" fontId="18" fillId="0" borderId="3" xfId="0" applyFont="1" applyBorder="1" applyAlignment="1">
      <alignment vertical="center"/>
    </xf>
    <xf numFmtId="0" fontId="28" fillId="2" borderId="3" xfId="0" applyFont="1" applyFill="1" applyBorder="1"/>
    <xf numFmtId="169" fontId="21" fillId="0" borderId="0" xfId="0" applyNumberFormat="1" applyFont="1" applyAlignment="1">
      <alignment horizontal="center" vertical="center"/>
    </xf>
    <xf numFmtId="0" fontId="24" fillId="0" borderId="0" xfId="0" applyFont="1"/>
    <xf numFmtId="0" fontId="28" fillId="0" borderId="3" xfId="0" applyFont="1" applyBorder="1" applyAlignment="1">
      <alignment vertical="center"/>
    </xf>
    <xf numFmtId="0" fontId="18" fillId="3" borderId="0" xfId="0" applyFont="1" applyFill="1" applyAlignment="1">
      <alignment horizontal="center" vertical="center"/>
    </xf>
    <xf numFmtId="0" fontId="18" fillId="3" borderId="0" xfId="0" applyFont="1" applyFill="1" applyAlignment="1">
      <alignment wrapText="1"/>
    </xf>
    <xf numFmtId="0" fontId="20" fillId="3" borderId="0" xfId="0" applyFont="1" applyFill="1" applyAlignment="1">
      <alignment wrapText="1"/>
    </xf>
    <xf numFmtId="49"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37" fillId="0" borderId="0" xfId="0" applyFont="1" applyProtection="1">
      <protection locked="0"/>
    </xf>
    <xf numFmtId="49" fontId="18" fillId="0" borderId="3" xfId="0" applyNumberFormat="1" applyFont="1" applyBorder="1" applyAlignment="1">
      <alignment horizontal="center" vertical="justify"/>
    </xf>
    <xf numFmtId="49" fontId="18" fillId="0" borderId="2" xfId="0" applyNumberFormat="1" applyFont="1" applyBorder="1" applyAlignment="1">
      <alignment horizontal="center" vertical="justify"/>
    </xf>
    <xf numFmtId="0" fontId="28" fillId="2" borderId="3" xfId="0" applyFont="1" applyFill="1" applyBorder="1" applyAlignment="1">
      <alignment vertical="center"/>
    </xf>
    <xf numFmtId="0" fontId="28" fillId="2" borderId="2" xfId="0" applyFont="1" applyFill="1" applyBorder="1" applyAlignment="1">
      <alignment vertical="center"/>
    </xf>
    <xf numFmtId="49" fontId="18" fillId="0" borderId="5" xfId="0" applyNumberFormat="1" applyFont="1" applyBorder="1" applyAlignment="1">
      <alignment horizontal="center" vertical="justify"/>
    </xf>
    <xf numFmtId="0" fontId="33" fillId="0" borderId="0" xfId="0" applyFont="1" applyAlignment="1" applyProtection="1">
      <alignment horizontal="left" vertical="top"/>
      <protection locked="0"/>
    </xf>
    <xf numFmtId="49"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0" fontId="18" fillId="2" borderId="3" xfId="0" applyFont="1" applyFill="1" applyBorder="1" applyAlignment="1">
      <alignment horizontal="center"/>
    </xf>
    <xf numFmtId="0" fontId="18" fillId="0" borderId="3" xfId="0" applyFont="1" applyBorder="1" applyAlignment="1">
      <alignment horizontal="center"/>
    </xf>
    <xf numFmtId="49" fontId="18" fillId="0" borderId="16" xfId="0" applyNumberFormat="1" applyFont="1" applyBorder="1" applyAlignment="1">
      <alignment horizontal="center" vertical="center"/>
    </xf>
    <xf numFmtId="49" fontId="24" fillId="0" borderId="2" xfId="0" applyNumberFormat="1" applyFont="1" applyBorder="1" applyAlignment="1">
      <alignment horizontal="center" vertical="center"/>
    </xf>
    <xf numFmtId="0" fontId="18" fillId="2" borderId="3" xfId="0" applyFont="1" applyFill="1" applyBorder="1" applyAlignment="1">
      <alignment horizontal="center" vertical="center"/>
    </xf>
    <xf numFmtId="0" fontId="18" fillId="0" borderId="13" xfId="0" applyFont="1" applyBorder="1" applyAlignment="1">
      <alignment horizontal="center" vertical="center"/>
    </xf>
    <xf numFmtId="0" fontId="18" fillId="0" borderId="2" xfId="0" applyFont="1" applyBorder="1" applyAlignment="1">
      <alignment horizontal="center" vertical="center"/>
    </xf>
    <xf numFmtId="49" fontId="18" fillId="3" borderId="0" xfId="0" applyNumberFormat="1" applyFont="1" applyFill="1" applyAlignment="1">
      <alignment horizontal="center" vertical="justify"/>
    </xf>
    <xf numFmtId="0" fontId="28" fillId="3" borderId="0" xfId="0" applyFont="1" applyFill="1" applyAlignment="1">
      <alignment wrapText="1"/>
    </xf>
    <xf numFmtId="0" fontId="18" fillId="3" borderId="0" xfId="0" applyFont="1" applyFill="1" applyAlignment="1" applyProtection="1">
      <alignment horizontal="center" vertical="center"/>
      <protection locked="0"/>
    </xf>
    <xf numFmtId="0" fontId="34" fillId="0" borderId="0" xfId="0" applyFont="1" applyAlignment="1" applyProtection="1">
      <alignment horizontal="left" vertical="top"/>
      <protection locked="0"/>
    </xf>
    <xf numFmtId="0" fontId="18" fillId="0" borderId="10" xfId="0" applyFont="1" applyBorder="1"/>
    <xf numFmtId="0" fontId="18" fillId="5" borderId="3" xfId="0" applyFont="1" applyFill="1" applyBorder="1" applyAlignment="1">
      <alignment horizontal="center" vertical="center"/>
    </xf>
    <xf numFmtId="0" fontId="20" fillId="0" borderId="1" xfId="0" applyFont="1" applyBorder="1" applyAlignment="1">
      <alignment wrapText="1"/>
    </xf>
    <xf numFmtId="0" fontId="20" fillId="0" borderId="13" xfId="0" applyFont="1" applyBorder="1" applyAlignment="1">
      <alignment wrapText="1"/>
    </xf>
    <xf numFmtId="0" fontId="20" fillId="0" borderId="3" xfId="0" applyFont="1" applyBorder="1" applyAlignment="1">
      <alignment wrapText="1"/>
    </xf>
    <xf numFmtId="0" fontId="18"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top"/>
    </xf>
    <xf numFmtId="0" fontId="20" fillId="0" borderId="0" xfId="0" applyFont="1" applyAlignment="1">
      <alignment vertical="top"/>
    </xf>
    <xf numFmtId="0" fontId="25" fillId="0" borderId="0" xfId="0" applyFont="1" applyAlignment="1">
      <alignment horizontal="left" vertical="top" wrapText="1"/>
    </xf>
    <xf numFmtId="0" fontId="35" fillId="0" borderId="0" xfId="0" applyFont="1"/>
    <xf numFmtId="0" fontId="35" fillId="0" borderId="11" xfId="0" applyFont="1" applyBorder="1" applyAlignment="1">
      <alignment horizontal="center"/>
    </xf>
    <xf numFmtId="170" fontId="35" fillId="0" borderId="20" xfId="0" applyNumberFormat="1" applyFont="1" applyBorder="1" applyAlignment="1">
      <alignment horizontal="center"/>
    </xf>
    <xf numFmtId="0" fontId="35" fillId="0" borderId="20" xfId="0" applyFont="1" applyBorder="1" applyAlignment="1">
      <alignment horizontal="center"/>
    </xf>
    <xf numFmtId="0" fontId="35" fillId="0" borderId="2" xfId="0" applyFont="1" applyBorder="1" applyAlignment="1" applyProtection="1">
      <alignment horizontal="center"/>
      <protection locked="0"/>
    </xf>
    <xf numFmtId="0" fontId="37" fillId="0" borderId="0" xfId="0" applyFont="1"/>
    <xf numFmtId="170" fontId="35" fillId="0" borderId="11" xfId="0" applyNumberFormat="1" applyFont="1" applyBorder="1" applyAlignment="1">
      <alignment horizontal="center"/>
    </xf>
    <xf numFmtId="49" fontId="20" fillId="0" borderId="0" xfId="0" applyNumberFormat="1" applyFont="1"/>
    <xf numFmtId="0" fontId="24" fillId="2" borderId="2" xfId="2" applyFont="1" applyFill="1" applyBorder="1" applyAlignment="1">
      <alignment horizontal="center"/>
    </xf>
    <xf numFmtId="49" fontId="18" fillId="0" borderId="2" xfId="2" applyNumberFormat="1" applyFont="1" applyBorder="1" applyAlignment="1">
      <alignment horizontal="center" vertical="center"/>
    </xf>
    <xf numFmtId="0" fontId="18" fillId="0" borderId="2" xfId="2" applyFont="1" applyBorder="1" applyAlignment="1">
      <alignment horizontal="center" vertical="center"/>
    </xf>
    <xf numFmtId="0" fontId="18" fillId="5" borderId="2" xfId="2" applyFont="1" applyFill="1" applyBorder="1" applyAlignment="1">
      <alignment horizontal="center" vertical="center"/>
    </xf>
    <xf numFmtId="0" fontId="18" fillId="2" borderId="2" xfId="2" applyFont="1" applyFill="1" applyBorder="1" applyAlignment="1">
      <alignment horizontal="center" vertical="center"/>
    </xf>
    <xf numFmtId="0" fontId="18" fillId="3" borderId="0" xfId="2" applyFont="1" applyFill="1" applyAlignment="1">
      <alignment horizontal="center" vertical="center"/>
    </xf>
    <xf numFmtId="0" fontId="18" fillId="3" borderId="0" xfId="2" applyFont="1" applyFill="1" applyAlignment="1">
      <alignment wrapText="1"/>
    </xf>
    <xf numFmtId="0" fontId="20" fillId="3" borderId="0" xfId="2" applyFont="1" applyFill="1" applyAlignment="1">
      <alignment wrapText="1"/>
    </xf>
    <xf numFmtId="170" fontId="35" fillId="0" borderId="11" xfId="2" applyNumberFormat="1" applyFont="1" applyBorder="1" applyAlignment="1">
      <alignment horizontal="center"/>
    </xf>
    <xf numFmtId="0" fontId="35" fillId="0" borderId="0" xfId="2" applyFont="1"/>
    <xf numFmtId="0" fontId="35" fillId="0" borderId="11" xfId="2" applyFont="1" applyBorder="1" applyAlignment="1">
      <alignment horizontal="center"/>
    </xf>
    <xf numFmtId="170" fontId="35" fillId="0" borderId="20" xfId="2" applyNumberFormat="1" applyFont="1" applyBorder="1" applyAlignment="1">
      <alignment horizontal="center"/>
    </xf>
    <xf numFmtId="0" fontId="35" fillId="0" borderId="20" xfId="2" applyFont="1" applyBorder="1" applyAlignment="1">
      <alignment horizontal="center"/>
    </xf>
    <xf numFmtId="0" fontId="35" fillId="0" borderId="2" xfId="2" applyFont="1" applyBorder="1" applyAlignment="1" applyProtection="1">
      <alignment horizontal="center"/>
      <protection locked="0"/>
    </xf>
    <xf numFmtId="0" fontId="28" fillId="0" borderId="2" xfId="0" applyFont="1" applyBorder="1" applyAlignment="1">
      <alignment horizontal="center" vertical="center"/>
    </xf>
    <xf numFmtId="0" fontId="18" fillId="0" borderId="2" xfId="0" applyFont="1" applyBorder="1"/>
    <xf numFmtId="0" fontId="24" fillId="0" borderId="0" xfId="0" applyFont="1" applyAlignment="1">
      <alignment horizontal="center" vertical="justify"/>
    </xf>
    <xf numFmtId="0" fontId="28" fillId="0" borderId="0" xfId="0" applyFont="1" applyAlignment="1">
      <alignment horizontal="center" vertical="justify"/>
    </xf>
    <xf numFmtId="0" fontId="28" fillId="0" borderId="7" xfId="0" applyFont="1" applyBorder="1" applyAlignment="1">
      <alignment horizontal="center" vertical="top"/>
    </xf>
    <xf numFmtId="0" fontId="20" fillId="0" borderId="0" xfId="0" applyFont="1"/>
    <xf numFmtId="0" fontId="18" fillId="0" borderId="4" xfId="0" applyFont="1" applyBorder="1" applyProtection="1">
      <protection locked="0"/>
    </xf>
    <xf numFmtId="0" fontId="28" fillId="0" borderId="9" xfId="0" applyFont="1" applyBorder="1"/>
    <xf numFmtId="0" fontId="20" fillId="0" borderId="2" xfId="0" applyFont="1" applyBorder="1" applyAlignment="1">
      <alignment horizontal="center"/>
    </xf>
    <xf numFmtId="170" fontId="20" fillId="0" borderId="2" xfId="0" applyNumberFormat="1" applyFont="1" applyBorder="1" applyAlignment="1">
      <alignment horizontal="center" vertical="center"/>
    </xf>
    <xf numFmtId="9" fontId="20" fillId="0" borderId="14" xfId="5" applyFont="1" applyBorder="1" applyAlignment="1" applyProtection="1">
      <alignment horizontal="center" vertical="center"/>
    </xf>
    <xf numFmtId="167" fontId="20" fillId="0" borderId="2" xfId="0" applyNumberFormat="1" applyFont="1" applyBorder="1" applyAlignment="1">
      <alignment horizontal="center"/>
    </xf>
    <xf numFmtId="0" fontId="25" fillId="0" borderId="0" xfId="0" applyFont="1" applyAlignment="1">
      <alignment horizontal="center"/>
    </xf>
    <xf numFmtId="0" fontId="30" fillId="0" borderId="0" xfId="0" applyFont="1"/>
    <xf numFmtId="0" fontId="18" fillId="0" borderId="0" xfId="0" applyFont="1" applyAlignment="1">
      <alignment horizontal="left"/>
    </xf>
    <xf numFmtId="0" fontId="28" fillId="0" borderId="0" xfId="0" applyFont="1" applyAlignment="1" applyProtection="1">
      <alignment horizontal="left"/>
      <protection locked="0"/>
    </xf>
    <xf numFmtId="0" fontId="27" fillId="0" borderId="0" xfId="1" applyFont="1"/>
    <xf numFmtId="0" fontId="27" fillId="0" borderId="10" xfId="7" applyFont="1" applyBorder="1"/>
    <xf numFmtId="1" fontId="31" fillId="0" borderId="7" xfId="7" applyNumberFormat="1" applyFont="1" applyBorder="1" applyAlignment="1" applyProtection="1">
      <alignment horizontal="center"/>
      <protection locked="0"/>
    </xf>
    <xf numFmtId="0" fontId="31" fillId="0" borderId="0" xfId="7" applyFont="1" applyAlignment="1">
      <alignment horizontal="center"/>
    </xf>
    <xf numFmtId="1" fontId="31" fillId="0" borderId="9" xfId="7" applyNumberFormat="1" applyFont="1" applyBorder="1" applyAlignment="1" applyProtection="1">
      <alignment horizontal="center"/>
      <protection locked="0"/>
    </xf>
    <xf numFmtId="0" fontId="27" fillId="0" borderId="1" xfId="7" applyFont="1" applyBorder="1"/>
    <xf numFmtId="0" fontId="51" fillId="0" borderId="1" xfId="7" applyFont="1" applyBorder="1"/>
    <xf numFmtId="49" fontId="23" fillId="0" borderId="13" xfId="7" applyNumberFormat="1" applyFont="1" applyBorder="1" applyAlignment="1" applyProtection="1">
      <alignment horizontal="left" wrapText="1"/>
      <protection locked="0"/>
    </xf>
    <xf numFmtId="0" fontId="20" fillId="0" borderId="7" xfId="0" applyFont="1" applyBorder="1" applyAlignment="1">
      <alignment vertical="center"/>
    </xf>
    <xf numFmtId="0" fontId="20" fillId="0" borderId="1" xfId="0" applyFont="1" applyBorder="1" applyAlignment="1">
      <alignment vertical="center"/>
    </xf>
    <xf numFmtId="0" fontId="25" fillId="0" borderId="0" xfId="0" applyFont="1"/>
    <xf numFmtId="0" fontId="28" fillId="0" borderId="0" xfId="0" applyFont="1" applyAlignment="1" applyProtection="1">
      <alignment horizontal="center"/>
      <protection locked="0"/>
    </xf>
    <xf numFmtId="9" fontId="20" fillId="2" borderId="2" xfId="5" applyFont="1" applyFill="1" applyBorder="1" applyAlignment="1" applyProtection="1">
      <alignment horizontal="center" vertical="center"/>
    </xf>
    <xf numFmtId="167" fontId="20" fillId="0" borderId="2" xfId="0" applyNumberFormat="1" applyFont="1" applyBorder="1" applyAlignment="1">
      <alignment horizontal="center" vertical="center"/>
    </xf>
    <xf numFmtId="0" fontId="18" fillId="5" borderId="2" xfId="0" applyFont="1" applyFill="1" applyBorder="1" applyAlignment="1">
      <alignment horizontal="center" vertical="center"/>
    </xf>
    <xf numFmtId="0" fontId="20" fillId="0" borderId="2" xfId="0" applyFont="1" applyBorder="1" applyAlignment="1">
      <alignment horizontal="center" vertical="center"/>
    </xf>
    <xf numFmtId="0" fontId="20" fillId="0" borderId="0" xfId="0" applyFont="1" applyAlignment="1">
      <alignment horizontal="right"/>
    </xf>
    <xf numFmtId="0" fontId="28" fillId="0" borderId="0" xfId="0" applyFont="1" applyAlignment="1">
      <alignment horizontal="center" vertical="top"/>
    </xf>
    <xf numFmtId="0" fontId="20" fillId="2" borderId="2" xfId="0" applyFont="1" applyFill="1" applyBorder="1" applyAlignment="1">
      <alignment horizontal="center" vertical="center"/>
    </xf>
    <xf numFmtId="0" fontId="28" fillId="0" borderId="1" xfId="0" applyFont="1" applyBorder="1" applyAlignment="1">
      <alignment horizontal="left" wrapText="1"/>
    </xf>
    <xf numFmtId="170" fontId="20" fillId="2" borderId="2" xfId="0" applyNumberFormat="1" applyFont="1" applyFill="1" applyBorder="1" applyAlignment="1">
      <alignment horizontal="center" vertical="center"/>
    </xf>
    <xf numFmtId="0" fontId="58" fillId="2" borderId="2" xfId="0" applyFont="1" applyFill="1" applyBorder="1" applyAlignment="1">
      <alignment horizontal="center"/>
    </xf>
    <xf numFmtId="0" fontId="35" fillId="0" borderId="3" xfId="0" applyFont="1" applyBorder="1" applyAlignment="1">
      <alignment horizontal="center" vertical="center"/>
    </xf>
    <xf numFmtId="0" fontId="27" fillId="0" borderId="0" xfId="0" applyFont="1"/>
    <xf numFmtId="0" fontId="27" fillId="0" borderId="0" xfId="0" applyFont="1" applyAlignment="1">
      <alignment horizontal="right"/>
    </xf>
    <xf numFmtId="0" fontId="27" fillId="0" borderId="2" xfId="0" applyFont="1" applyBorder="1" applyAlignment="1" applyProtection="1">
      <alignment horizontal="center"/>
      <protection locked="0"/>
    </xf>
    <xf numFmtId="0" fontId="20" fillId="0" borderId="0" xfId="2" applyFont="1"/>
    <xf numFmtId="0" fontId="51" fillId="0" borderId="5" xfId="7" applyFont="1" applyBorder="1"/>
    <xf numFmtId="0" fontId="27" fillId="0" borderId="6" xfId="7" applyFont="1" applyBorder="1"/>
    <xf numFmtId="0" fontId="27" fillId="0" borderId="7" xfId="7" applyFont="1" applyBorder="1"/>
    <xf numFmtId="0" fontId="6" fillId="0" borderId="0" xfId="0" applyFont="1" applyAlignment="1">
      <alignment vertical="top"/>
    </xf>
    <xf numFmtId="0" fontId="28" fillId="0" borderId="0" xfId="0" applyFont="1" applyAlignment="1">
      <alignment vertical="center"/>
    </xf>
    <xf numFmtId="0" fontId="35" fillId="0" borderId="0" xfId="0" applyFont="1" applyAlignment="1">
      <alignment horizontal="center"/>
    </xf>
    <xf numFmtId="0" fontId="21" fillId="0" borderId="0" xfId="0" applyFont="1" applyAlignment="1">
      <alignment horizontal="center" vertical="center"/>
    </xf>
    <xf numFmtId="0" fontId="18" fillId="2" borderId="5"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16" xfId="0" applyFont="1" applyBorder="1" applyAlignment="1">
      <alignment horizontal="center" vertical="center"/>
    </xf>
    <xf numFmtId="0" fontId="18" fillId="2" borderId="2" xfId="0" applyFont="1" applyFill="1" applyBorder="1" applyAlignment="1">
      <alignment horizontal="center" vertical="center"/>
    </xf>
    <xf numFmtId="0" fontId="20" fillId="0" borderId="0" xfId="0" applyFont="1" applyAlignment="1">
      <alignment horizontal="center" vertical="center"/>
    </xf>
    <xf numFmtId="0" fontId="24" fillId="0" borderId="0" xfId="0" applyFont="1" applyAlignment="1">
      <alignment vertical="top" wrapText="1"/>
    </xf>
    <xf numFmtId="0" fontId="24" fillId="0" borderId="0" xfId="0" applyFont="1" applyAlignment="1">
      <alignment wrapText="1"/>
    </xf>
    <xf numFmtId="0" fontId="20" fillId="0" borderId="0" xfId="0" applyFont="1" applyAlignment="1">
      <alignment wrapText="1"/>
    </xf>
    <xf numFmtId="0" fontId="18" fillId="0" borderId="5" xfId="0" applyFont="1" applyBorder="1" applyAlignment="1">
      <alignment wrapText="1"/>
    </xf>
    <xf numFmtId="0" fontId="18" fillId="2" borderId="2" xfId="0" applyFont="1" applyFill="1" applyBorder="1" applyAlignment="1">
      <alignment horizontal="center"/>
    </xf>
    <xf numFmtId="0" fontId="20" fillId="0" borderId="8" xfId="0" applyFont="1" applyBorder="1" applyAlignment="1">
      <alignment vertical="center"/>
    </xf>
    <xf numFmtId="0" fontId="18" fillId="2" borderId="16" xfId="0" applyFont="1" applyFill="1" applyBorder="1" applyAlignment="1">
      <alignment horizontal="center" vertical="center"/>
    </xf>
    <xf numFmtId="49" fontId="18" fillId="0" borderId="5" xfId="0" applyNumberFormat="1" applyFont="1" applyBorder="1" applyAlignment="1">
      <alignment horizontal="center" vertical="center"/>
    </xf>
    <xf numFmtId="0" fontId="20" fillId="0" borderId="0" xfId="0" applyFont="1" applyAlignment="1">
      <alignment vertical="center"/>
    </xf>
    <xf numFmtId="0" fontId="18" fillId="2" borderId="2" xfId="2" applyFont="1" applyFill="1" applyBorder="1" applyAlignment="1">
      <alignment horizontal="center"/>
    </xf>
    <xf numFmtId="49" fontId="18" fillId="0" borderId="2" xfId="0" applyNumberFormat="1" applyFont="1" applyBorder="1" applyAlignment="1">
      <alignment horizontal="center" vertical="center"/>
    </xf>
    <xf numFmtId="0" fontId="18" fillId="0" borderId="2" xfId="0" applyFont="1" applyBorder="1" applyAlignment="1">
      <alignment horizontal="center"/>
    </xf>
    <xf numFmtId="0" fontId="29" fillId="0" borderId="0" xfId="0" applyFont="1"/>
    <xf numFmtId="0" fontId="24" fillId="0" borderId="7" xfId="0" applyFont="1" applyBorder="1" applyAlignment="1">
      <alignment horizontal="center" vertical="center"/>
    </xf>
    <xf numFmtId="0" fontId="18" fillId="0" borderId="5" xfId="0" applyFont="1" applyBorder="1" applyAlignment="1">
      <alignment horizontal="center" vertical="center"/>
    </xf>
    <xf numFmtId="0" fontId="28" fillId="0" borderId="0" xfId="0" applyFont="1" applyAlignment="1">
      <alignment horizontal="left"/>
    </xf>
    <xf numFmtId="0" fontId="18" fillId="0" borderId="0" xfId="0" applyFont="1" applyAlignment="1">
      <alignment horizontal="center" vertical="justify"/>
    </xf>
    <xf numFmtId="0" fontId="26" fillId="0" borderId="0" xfId="4" applyFont="1" applyBorder="1" applyAlignment="1" applyProtection="1">
      <alignment horizontal="right" vertical="justify"/>
    </xf>
    <xf numFmtId="0" fontId="49" fillId="0" borderId="0" xfId="7" applyFont="1" applyAlignment="1">
      <alignment horizontal="center" wrapText="1"/>
    </xf>
    <xf numFmtId="0" fontId="60" fillId="10" borderId="2" xfId="4" applyFont="1" applyFill="1" applyBorder="1" applyAlignment="1">
      <alignment horizontal="center" vertical="center" wrapText="1"/>
    </xf>
    <xf numFmtId="0" fontId="60" fillId="11" borderId="2" xfId="4" applyFont="1" applyFill="1" applyBorder="1" applyAlignment="1">
      <alignment horizontal="center" vertical="center" wrapText="1"/>
    </xf>
    <xf numFmtId="0" fontId="60" fillId="9" borderId="2" xfId="4" applyFont="1" applyFill="1" applyBorder="1" applyAlignment="1">
      <alignment horizontal="center" vertical="center" wrapText="1"/>
    </xf>
    <xf numFmtId="0" fontId="60" fillId="8" borderId="2" xfId="4" applyFont="1" applyFill="1" applyBorder="1" applyAlignment="1">
      <alignment horizontal="center" vertical="center" wrapText="1"/>
    </xf>
    <xf numFmtId="0" fontId="60" fillId="7" borderId="2" xfId="4" applyFont="1" applyFill="1" applyBorder="1" applyAlignment="1">
      <alignment horizontal="center" vertical="center" wrapText="1"/>
    </xf>
    <xf numFmtId="0" fontId="60" fillId="12" borderId="2" xfId="4" applyFont="1" applyFill="1" applyBorder="1" applyAlignment="1">
      <alignment horizontal="center" vertical="center" wrapText="1"/>
    </xf>
    <xf numFmtId="0" fontId="60" fillId="6" borderId="2" xfId="4" applyFont="1" applyFill="1" applyBorder="1" applyAlignment="1">
      <alignment horizontal="center" vertical="center" wrapText="1"/>
    </xf>
    <xf numFmtId="0" fontId="60" fillId="0" borderId="2" xfId="4" applyFont="1" applyFill="1" applyBorder="1" applyAlignment="1">
      <alignment horizontal="center" vertical="center" wrapText="1"/>
    </xf>
    <xf numFmtId="0" fontId="25" fillId="0" borderId="0" xfId="0" applyFont="1" applyAlignment="1">
      <alignment wrapText="1"/>
    </xf>
    <xf numFmtId="0" fontId="27" fillId="3" borderId="0" xfId="0" applyFont="1" applyFill="1" applyAlignment="1">
      <alignment horizontal="left" vertical="center"/>
    </xf>
    <xf numFmtId="0" fontId="28" fillId="0" borderId="7" xfId="0" applyFont="1" applyBorder="1" applyAlignment="1" applyProtection="1">
      <alignment horizontal="left" vertical="center" wrapText="1"/>
      <protection locked="0"/>
    </xf>
    <xf numFmtId="0" fontId="28" fillId="0" borderId="0" xfId="0" applyFont="1" applyAlignment="1">
      <alignment vertical="center"/>
    </xf>
    <xf numFmtId="0" fontId="28" fillId="0" borderId="0" xfId="0" applyFont="1" applyAlignment="1">
      <alignment vertical="center" wrapText="1"/>
    </xf>
    <xf numFmtId="0" fontId="25" fillId="0" borderId="0" xfId="0" applyFont="1" applyAlignment="1">
      <alignment wrapText="1"/>
    </xf>
    <xf numFmtId="0" fontId="25" fillId="0" borderId="0" xfId="0" applyFont="1"/>
    <xf numFmtId="0" fontId="28" fillId="0" borderId="0" xfId="0" applyFont="1"/>
    <xf numFmtId="168"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164"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wrapText="1" shrinkToFit="1"/>
      <protection locked="0"/>
    </xf>
    <xf numFmtId="0" fontId="28" fillId="0" borderId="0" xfId="0" applyFont="1" applyAlignment="1" applyProtection="1">
      <alignment vertical="center"/>
      <protection locked="0"/>
    </xf>
    <xf numFmtId="0" fontId="28" fillId="0" borderId="2" xfId="0" applyFont="1" applyBorder="1" applyAlignment="1" applyProtection="1">
      <alignment wrapText="1" shrinkToFit="1"/>
      <protection locked="0"/>
    </xf>
    <xf numFmtId="0" fontId="20" fillId="0" borderId="2" xfId="0" applyFont="1" applyBorder="1" applyAlignment="1" applyProtection="1">
      <alignment wrapText="1" shrinkToFit="1"/>
      <protection locked="0"/>
    </xf>
    <xf numFmtId="3" fontId="28" fillId="0" borderId="2" xfId="0" applyNumberFormat="1" applyFont="1" applyBorder="1" applyAlignment="1" applyProtection="1">
      <alignment wrapText="1" shrinkToFit="1"/>
      <protection locked="0"/>
    </xf>
    <xf numFmtId="0" fontId="22" fillId="13" borderId="14" xfId="0" applyFont="1" applyFill="1" applyBorder="1"/>
    <xf numFmtId="0" fontId="22" fillId="13" borderId="8" xfId="0" applyFont="1" applyFill="1" applyBorder="1"/>
    <xf numFmtId="0" fontId="20" fillId="0" borderId="8" xfId="0" applyFont="1" applyBorder="1"/>
    <xf numFmtId="0" fontId="20" fillId="0" borderId="12" xfId="0" applyFont="1" applyBorder="1"/>
    <xf numFmtId="0" fontId="35" fillId="0" borderId="0" xfId="0" applyFont="1" applyAlignment="1">
      <alignment horizontal="center"/>
    </xf>
    <xf numFmtId="0" fontId="25" fillId="0" borderId="0" xfId="0" applyFont="1" applyAlignment="1">
      <alignment vertical="center" wrapText="1"/>
    </xf>
    <xf numFmtId="0" fontId="28" fillId="0" borderId="8" xfId="0" applyFont="1" applyBorder="1" applyAlignment="1" applyProtection="1">
      <alignment horizontal="left" vertical="center"/>
      <protection locked="0"/>
    </xf>
    <xf numFmtId="0" fontId="35" fillId="0" borderId="0" xfId="0" applyFont="1" applyAlignment="1">
      <alignment horizontal="center" wrapText="1"/>
    </xf>
    <xf numFmtId="0" fontId="28" fillId="0" borderId="0" xfId="0" applyFont="1" applyAlignment="1" applyProtection="1">
      <alignment wrapText="1"/>
      <protection locked="0"/>
    </xf>
    <xf numFmtId="0" fontId="22" fillId="13" borderId="2" xfId="0" applyFont="1" applyFill="1" applyBorder="1"/>
    <xf numFmtId="0" fontId="20" fillId="0" borderId="2" xfId="0" applyFont="1" applyBorder="1"/>
    <xf numFmtId="0" fontId="28" fillId="0" borderId="2" xfId="0" applyFont="1" applyBorder="1" applyAlignment="1" applyProtection="1">
      <alignment vertical="center" wrapText="1"/>
      <protection locked="0"/>
    </xf>
    <xf numFmtId="0" fontId="28" fillId="0" borderId="2" xfId="0" applyFont="1" applyBorder="1" applyAlignment="1">
      <alignment vertical="center"/>
    </xf>
    <xf numFmtId="0" fontId="28" fillId="0" borderId="7" xfId="0" applyFont="1" applyBorder="1" applyAlignment="1" applyProtection="1">
      <alignment vertical="center"/>
      <protection locked="0"/>
    </xf>
    <xf numFmtId="0" fontId="28" fillId="0" borderId="0" xfId="0" applyFont="1" applyAlignment="1">
      <alignment horizontal="left" vertical="center"/>
    </xf>
    <xf numFmtId="0" fontId="35" fillId="0" borderId="0" xfId="0" applyFont="1" applyAlignment="1">
      <alignment wrapText="1"/>
    </xf>
    <xf numFmtId="0" fontId="0" fillId="0" borderId="0" xfId="0" applyAlignment="1">
      <alignment horizontal="center" vertical="center"/>
    </xf>
    <xf numFmtId="0" fontId="28" fillId="0" borderId="2" xfId="0" applyFont="1" applyBorder="1" applyAlignment="1">
      <alignment wrapText="1" shrinkToFit="1"/>
    </xf>
    <xf numFmtId="0" fontId="34" fillId="0" borderId="1" xfId="0" applyFont="1" applyBorder="1" applyAlignment="1">
      <alignment horizontal="left" vertical="top" wrapText="1"/>
    </xf>
    <xf numFmtId="0" fontId="20" fillId="0" borderId="0" xfId="0" applyFont="1" applyAlignment="1">
      <alignment horizontal="left" vertical="top" wrapText="1"/>
    </xf>
    <xf numFmtId="0" fontId="18" fillId="0" borderId="0" xfId="0" applyFont="1" applyAlignment="1">
      <alignment horizontal="center" vertical="center"/>
    </xf>
    <xf numFmtId="0" fontId="21" fillId="0" borderId="0" xfId="0" applyFont="1" applyAlignment="1">
      <alignment horizontal="center"/>
    </xf>
    <xf numFmtId="0" fontId="27" fillId="0" borderId="0" xfId="0" applyFont="1"/>
    <xf numFmtId="0" fontId="20" fillId="0" borderId="8" xfId="0" applyFont="1" applyBorder="1" applyAlignment="1" applyProtection="1">
      <alignment horizontal="left" vertical="center"/>
      <protection locked="0"/>
    </xf>
    <xf numFmtId="0" fontId="32" fillId="0" borderId="7" xfId="4" applyFont="1" applyFill="1" applyBorder="1" applyAlignment="1" applyProtection="1">
      <alignment vertical="center"/>
      <protection locked="0"/>
    </xf>
    <xf numFmtId="0" fontId="28" fillId="0" borderId="2" xfId="0" applyFont="1" applyBorder="1" applyAlignment="1" applyProtection="1">
      <alignment vertical="center" wrapText="1" shrinkToFit="1"/>
      <protection locked="0"/>
    </xf>
    <xf numFmtId="0" fontId="55" fillId="0" borderId="0" xfId="0" applyFont="1" applyAlignment="1">
      <alignment horizontal="center"/>
    </xf>
    <xf numFmtId="0" fontId="0" fillId="0" borderId="0" xfId="0"/>
    <xf numFmtId="0" fontId="0" fillId="0" borderId="7" xfId="0" applyBorder="1"/>
    <xf numFmtId="0" fontId="18" fillId="0" borderId="2" xfId="0" applyFont="1" applyBorder="1" applyAlignment="1">
      <alignment horizontal="left" vertical="center" wrapText="1"/>
    </xf>
    <xf numFmtId="0" fontId="20" fillId="0" borderId="2" xfId="0" applyFont="1" applyBorder="1" applyAlignment="1">
      <alignment vertical="center"/>
    </xf>
    <xf numFmtId="0" fontId="22" fillId="13" borderId="14" xfId="0" applyFont="1" applyFill="1" applyBorder="1" applyAlignment="1">
      <alignment wrapText="1"/>
    </xf>
    <xf numFmtId="0" fontId="22" fillId="13" borderId="8" xfId="0" applyFont="1" applyFill="1" applyBorder="1" applyAlignment="1">
      <alignment wrapText="1"/>
    </xf>
    <xf numFmtId="0" fontId="20" fillId="0" borderId="8" xfId="0" applyFont="1" applyBorder="1" applyAlignment="1">
      <alignment wrapText="1"/>
    </xf>
    <xf numFmtId="0" fontId="20" fillId="0" borderId="12" xfId="0" applyFont="1" applyBorder="1" applyAlignment="1">
      <alignment wrapText="1"/>
    </xf>
    <xf numFmtId="0" fontId="27" fillId="0" borderId="0" xfId="0" applyFont="1" applyAlignment="1">
      <alignment vertical="center"/>
    </xf>
    <xf numFmtId="0" fontId="27" fillId="0" borderId="7" xfId="0" applyFont="1" applyBorder="1" applyAlignment="1" applyProtection="1">
      <alignment horizontal="left" vertical="center" wrapText="1"/>
      <protection locked="0"/>
    </xf>
    <xf numFmtId="0" fontId="28" fillId="0" borderId="7" xfId="0" applyFont="1" applyBorder="1" applyAlignment="1" applyProtection="1">
      <alignment vertical="center" wrapText="1"/>
      <protection locked="0"/>
    </xf>
    <xf numFmtId="0" fontId="28" fillId="0" borderId="8" xfId="0" applyFont="1" applyBorder="1" applyAlignment="1" applyProtection="1">
      <alignment vertical="center"/>
      <protection locked="0"/>
    </xf>
    <xf numFmtId="0" fontId="5" fillId="0" borderId="1" xfId="0" applyFont="1" applyBorder="1"/>
    <xf numFmtId="0" fontId="35" fillId="2" borderId="14" xfId="0" applyFont="1" applyFill="1" applyBorder="1" applyAlignment="1">
      <alignment vertical="center"/>
    </xf>
    <xf numFmtId="0" fontId="35" fillId="2" borderId="8" xfId="0" applyFont="1" applyFill="1" applyBorder="1" applyAlignment="1">
      <alignment vertical="center"/>
    </xf>
    <xf numFmtId="0" fontId="20" fillId="0" borderId="8" xfId="0" applyFont="1" applyBorder="1" applyAlignment="1">
      <alignment vertical="center"/>
    </xf>
    <xf numFmtId="0" fontId="20" fillId="0" borderId="12" xfId="0" applyFont="1" applyBorder="1" applyAlignment="1">
      <alignment vertical="center"/>
    </xf>
    <xf numFmtId="0" fontId="34" fillId="0" borderId="6"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9" xfId="0" applyFont="1" applyBorder="1" applyAlignment="1" applyProtection="1">
      <alignment vertical="top" wrapText="1"/>
      <protection locked="0"/>
    </xf>
    <xf numFmtId="0" fontId="34" fillId="0" borderId="2" xfId="0" applyFont="1" applyBorder="1" applyAlignment="1" applyProtection="1">
      <alignment vertical="top" wrapText="1"/>
      <protection locked="0"/>
    </xf>
    <xf numFmtId="0" fontId="58" fillId="2" borderId="14" xfId="0" applyFont="1" applyFill="1" applyBorder="1" applyAlignment="1">
      <alignment horizontal="center"/>
    </xf>
    <xf numFmtId="0" fontId="58" fillId="2" borderId="8" xfId="0" applyFont="1" applyFill="1" applyBorder="1" applyAlignment="1">
      <alignment horizontal="center"/>
    </xf>
    <xf numFmtId="0" fontId="58" fillId="2" borderId="12" xfId="0" applyFont="1" applyFill="1" applyBorder="1" applyAlignment="1">
      <alignment horizontal="center"/>
    </xf>
    <xf numFmtId="0" fontId="18" fillId="0" borderId="5" xfId="0" applyFont="1" applyBorder="1" applyAlignment="1">
      <alignment vertical="center" wrapText="1"/>
    </xf>
    <xf numFmtId="0" fontId="18" fillId="0" borderId="1" xfId="0" applyFont="1" applyBorder="1" applyAlignment="1">
      <alignment vertical="center" wrapText="1"/>
    </xf>
    <xf numFmtId="0" fontId="28" fillId="0" borderId="1" xfId="0" applyFont="1" applyBorder="1" applyAlignment="1">
      <alignment vertical="center" wrapText="1"/>
    </xf>
    <xf numFmtId="0" fontId="28" fillId="0" borderId="13" xfId="0" applyFont="1" applyBorder="1" applyAlignment="1">
      <alignment vertical="center" wrapText="1"/>
    </xf>
    <xf numFmtId="0" fontId="38" fillId="0" borderId="14" xfId="0" applyFont="1" applyBorder="1" applyAlignment="1">
      <alignment vertical="top" wrapText="1"/>
    </xf>
    <xf numFmtId="0" fontId="34" fillId="0" borderId="8" xfId="0" applyFont="1" applyBorder="1" applyAlignment="1">
      <alignment vertical="top" wrapText="1"/>
    </xf>
    <xf numFmtId="0" fontId="34" fillId="0" borderId="12" xfId="0" applyFont="1" applyBorder="1" applyAlignment="1">
      <alignment vertical="top" wrapText="1"/>
    </xf>
    <xf numFmtId="0" fontId="18" fillId="2" borderId="14" xfId="0" applyFont="1" applyFill="1" applyBorder="1" applyAlignment="1">
      <alignment horizontal="center"/>
    </xf>
    <xf numFmtId="0" fontId="18" fillId="2" borderId="8" xfId="0" applyFont="1" applyFill="1" applyBorder="1" applyAlignment="1">
      <alignment horizontal="center"/>
    </xf>
    <xf numFmtId="0" fontId="18" fillId="2" borderId="12" xfId="0" applyFont="1" applyFill="1" applyBorder="1" applyAlignment="1">
      <alignment horizontal="center"/>
    </xf>
    <xf numFmtId="0" fontId="59" fillId="0" borderId="7" xfId="0" applyFont="1" applyBorder="1" applyAlignment="1">
      <alignment horizontal="center" vertical="center"/>
    </xf>
    <xf numFmtId="0" fontId="56" fillId="0" borderId="7" xfId="0" applyFont="1" applyBorder="1" applyAlignment="1">
      <alignment horizontal="center"/>
    </xf>
    <xf numFmtId="0" fontId="56" fillId="0" borderId="0" xfId="0" applyFont="1" applyAlignment="1">
      <alignment horizontal="center"/>
    </xf>
    <xf numFmtId="0" fontId="57" fillId="0" borderId="0" xfId="0" applyFont="1"/>
    <xf numFmtId="0" fontId="12" fillId="0" borderId="0" xfId="0" applyFont="1" applyAlignment="1">
      <alignment horizontal="left" vertical="center" wrapText="1"/>
    </xf>
    <xf numFmtId="0" fontId="58" fillId="0" borderId="7" xfId="0" applyFont="1" applyBorder="1" applyAlignment="1">
      <alignment horizontal="left" vertical="center"/>
    </xf>
    <xf numFmtId="0" fontId="6" fillId="0" borderId="8" xfId="0" applyFont="1" applyBorder="1" applyAlignment="1">
      <alignment horizontal="left" vertical="center"/>
    </xf>
    <xf numFmtId="0" fontId="58" fillId="0" borderId="14" xfId="0" applyFont="1" applyBorder="1" applyAlignment="1">
      <alignment horizontal="left"/>
    </xf>
    <xf numFmtId="0" fontId="58" fillId="0" borderId="8" xfId="0" applyFont="1" applyBorder="1" applyAlignment="1">
      <alignment horizontal="left"/>
    </xf>
    <xf numFmtId="0" fontId="58" fillId="0" borderId="12" xfId="0" applyFont="1" applyBorder="1" applyAlignment="1">
      <alignment horizontal="left"/>
    </xf>
    <xf numFmtId="0" fontId="59" fillId="0" borderId="8" xfId="0" applyFont="1" applyBorder="1" applyAlignment="1">
      <alignment horizontal="center" vertical="center"/>
    </xf>
    <xf numFmtId="0" fontId="20" fillId="0" borderId="1" xfId="0" applyFont="1" applyBorder="1"/>
    <xf numFmtId="0" fontId="18" fillId="0" borderId="14" xfId="0" applyFont="1" applyBorder="1" applyAlignment="1">
      <alignment vertical="center"/>
    </xf>
    <xf numFmtId="0" fontId="18" fillId="0" borderId="8" xfId="0" applyFont="1" applyBorder="1" applyAlignment="1">
      <alignment vertical="center"/>
    </xf>
    <xf numFmtId="0" fontId="28" fillId="0" borderId="8" xfId="0" applyFont="1" applyBorder="1" applyAlignment="1">
      <alignment vertical="center"/>
    </xf>
    <xf numFmtId="0" fontId="28" fillId="0" borderId="12" xfId="0" applyFont="1" applyBorder="1" applyAlignment="1">
      <alignment vertical="center"/>
    </xf>
    <xf numFmtId="0" fontId="18" fillId="0" borderId="5" xfId="0" applyFont="1" applyBorder="1" applyAlignment="1">
      <alignment vertical="center"/>
    </xf>
    <xf numFmtId="0" fontId="18" fillId="0" borderId="1" xfId="0" applyFont="1" applyBorder="1" applyAlignment="1">
      <alignment vertical="center"/>
    </xf>
    <xf numFmtId="0" fontId="28" fillId="0" borderId="1" xfId="0" applyFont="1" applyBorder="1" applyAlignment="1">
      <alignment vertical="center"/>
    </xf>
    <xf numFmtId="0" fontId="28" fillId="0" borderId="13" xfId="0" applyFont="1" applyBorder="1" applyAlignment="1">
      <alignment vertical="center"/>
    </xf>
    <xf numFmtId="0" fontId="18" fillId="0" borderId="10" xfId="0" applyFont="1" applyBorder="1" applyAlignment="1">
      <alignment vertical="center" wrapText="1"/>
    </xf>
    <xf numFmtId="0" fontId="18" fillId="0" borderId="0" xfId="0" applyFont="1" applyAlignment="1">
      <alignment vertical="center" wrapText="1"/>
    </xf>
    <xf numFmtId="0" fontId="28" fillId="0" borderId="15" xfId="0" applyFont="1" applyBorder="1" applyAlignment="1">
      <alignment vertical="center" wrapText="1"/>
    </xf>
    <xf numFmtId="0" fontId="21" fillId="0" borderId="7" xfId="0" applyFont="1" applyBorder="1" applyAlignment="1">
      <alignment horizontal="center" vertical="center"/>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10" xfId="0" applyFont="1" applyBorder="1" applyAlignment="1">
      <alignment horizontal="center"/>
    </xf>
    <xf numFmtId="0" fontId="18" fillId="0" borderId="0" xfId="0" applyFont="1" applyAlignment="1">
      <alignment horizontal="center"/>
    </xf>
    <xf numFmtId="0" fontId="28" fillId="0" borderId="0" xfId="0" applyFont="1" applyAlignment="1">
      <alignment horizontal="center"/>
    </xf>
    <xf numFmtId="0" fontId="28" fillId="0" borderId="15" xfId="0" applyFont="1" applyBorder="1" applyAlignment="1">
      <alignment horizontal="center"/>
    </xf>
    <xf numFmtId="0" fontId="38" fillId="0" borderId="18" xfId="0" applyFont="1" applyBorder="1" applyAlignment="1" applyProtection="1">
      <alignment vertical="top" wrapText="1"/>
      <protection locked="0"/>
    </xf>
    <xf numFmtId="0" fontId="38" fillId="0" borderId="11" xfId="0" applyFont="1" applyBorder="1" applyAlignment="1" applyProtection="1">
      <alignment vertical="top" wrapText="1"/>
      <protection locked="0"/>
    </xf>
    <xf numFmtId="0" fontId="38" fillId="0" borderId="19" xfId="0" applyFont="1" applyBorder="1" applyAlignment="1" applyProtection="1">
      <alignment vertical="top" wrapText="1"/>
      <protection locked="0"/>
    </xf>
    <xf numFmtId="49" fontId="18" fillId="0" borderId="5"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34" fillId="0" borderId="2" xfId="0" applyFont="1" applyBorder="1" applyAlignment="1" applyProtection="1">
      <alignment horizontal="left" vertical="top" wrapText="1"/>
      <protection locked="0"/>
    </xf>
    <xf numFmtId="0" fontId="18" fillId="2" borderId="3" xfId="0" applyFont="1" applyFill="1" applyBorder="1" applyAlignment="1">
      <alignment horizontal="center" vertical="center"/>
    </xf>
    <xf numFmtId="0" fontId="18" fillId="2" borderId="16" xfId="0" applyFont="1" applyFill="1" applyBorder="1" applyAlignment="1">
      <alignment horizontal="center" vertical="center"/>
    </xf>
    <xf numFmtId="0" fontId="36" fillId="6" borderId="0" xfId="0" applyFont="1" applyFill="1" applyAlignment="1">
      <alignment horizontal="center" vertical="center"/>
    </xf>
    <xf numFmtId="0" fontId="37" fillId="6" borderId="0" xfId="0" applyFont="1" applyFill="1" applyAlignment="1">
      <alignment vertical="center"/>
    </xf>
    <xf numFmtId="0" fontId="24" fillId="0" borderId="0" xfId="0" applyFont="1" applyAlignment="1">
      <alignment wrapText="1"/>
    </xf>
    <xf numFmtId="49" fontId="18" fillId="0" borderId="3" xfId="0" applyNumberFormat="1" applyFont="1" applyBorder="1" applyAlignment="1">
      <alignment horizontal="center" vertical="center"/>
    </xf>
    <xf numFmtId="0" fontId="28" fillId="0" borderId="16" xfId="0" applyFont="1" applyBorder="1" applyAlignment="1">
      <alignment horizontal="center" vertical="center"/>
    </xf>
    <xf numFmtId="0" fontId="35" fillId="2" borderId="14" xfId="0" applyFont="1" applyFill="1" applyBorder="1" applyAlignment="1">
      <alignment vertical="justify"/>
    </xf>
    <xf numFmtId="0" fontId="35" fillId="2" borderId="8" xfId="0" applyFont="1" applyFill="1" applyBorder="1" applyAlignment="1">
      <alignment vertical="justify"/>
    </xf>
    <xf numFmtId="0" fontId="36" fillId="0" borderId="8" xfId="0" applyFont="1" applyBorder="1" applyAlignment="1">
      <alignment horizontal="center" vertical="center"/>
    </xf>
    <xf numFmtId="0" fontId="18" fillId="2" borderId="2" xfId="0" applyFont="1" applyFill="1" applyBorder="1" applyAlignment="1">
      <alignment horizontal="center"/>
    </xf>
    <xf numFmtId="0" fontId="18" fillId="0" borderId="2" xfId="0" applyFont="1" applyBorder="1" applyAlignment="1">
      <alignment vertical="center" wrapText="1"/>
    </xf>
    <xf numFmtId="0" fontId="28" fillId="0" borderId="2" xfId="0" applyFont="1" applyBorder="1" applyAlignment="1">
      <alignment vertical="center" wrapText="1"/>
    </xf>
    <xf numFmtId="0" fontId="18" fillId="0" borderId="2" xfId="0" applyFont="1" applyBorder="1" applyAlignment="1">
      <alignment vertical="center"/>
    </xf>
    <xf numFmtId="0" fontId="39" fillId="0" borderId="7" xfId="0" applyFont="1" applyBorder="1" applyAlignment="1">
      <alignment vertical="center"/>
    </xf>
    <xf numFmtId="0" fontId="21" fillId="0" borderId="8" xfId="0" applyFont="1" applyBorder="1" applyAlignment="1">
      <alignment horizontal="center" vertical="center"/>
    </xf>
    <xf numFmtId="0" fontId="39" fillId="0" borderId="8" xfId="0" applyFont="1" applyBorder="1" applyAlignment="1">
      <alignment vertical="center"/>
    </xf>
    <xf numFmtId="0" fontId="21" fillId="0" borderId="0" xfId="0" applyFont="1" applyAlignment="1">
      <alignment horizontal="center" vertical="center"/>
    </xf>
    <xf numFmtId="0" fontId="33" fillId="0" borderId="2"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3" xfId="0" applyFont="1" applyBorder="1" applyAlignment="1" applyProtection="1">
      <alignment horizontal="left" vertical="top" wrapText="1"/>
      <protection locked="0"/>
    </xf>
    <xf numFmtId="0" fontId="36" fillId="12" borderId="0" xfId="0" applyFont="1" applyFill="1" applyAlignment="1">
      <alignment horizontal="center" vertical="center"/>
    </xf>
    <xf numFmtId="0" fontId="37" fillId="12" borderId="0" xfId="0" applyFont="1" applyFill="1" applyAlignment="1">
      <alignment vertical="center"/>
    </xf>
    <xf numFmtId="0" fontId="38" fillId="0" borderId="14" xfId="0" applyFont="1" applyBorder="1" applyAlignment="1">
      <alignment wrapText="1"/>
    </xf>
    <xf numFmtId="0" fontId="34" fillId="0" borderId="8" xfId="0" applyFont="1" applyBorder="1" applyAlignment="1">
      <alignment wrapText="1"/>
    </xf>
    <xf numFmtId="0" fontId="34" fillId="0" borderId="12" xfId="0" applyFont="1" applyBorder="1" applyAlignment="1">
      <alignment wrapText="1"/>
    </xf>
    <xf numFmtId="0" fontId="36" fillId="0" borderId="8" xfId="0" applyFont="1" applyBorder="1" applyAlignment="1">
      <alignment horizontal="center"/>
    </xf>
    <xf numFmtId="0" fontId="18" fillId="0" borderId="2" xfId="0" applyFont="1" applyBorder="1"/>
    <xf numFmtId="0" fontId="28" fillId="0" borderId="2" xfId="0" applyFont="1" applyBorder="1"/>
    <xf numFmtId="0" fontId="18" fillId="0" borderId="13" xfId="0" applyFont="1" applyBorder="1" applyAlignment="1">
      <alignment vertical="center" wrapText="1"/>
    </xf>
    <xf numFmtId="0" fontId="38" fillId="0" borderId="8" xfId="0" applyFont="1" applyBorder="1" applyAlignment="1">
      <alignment vertical="top" wrapText="1"/>
    </xf>
    <xf numFmtId="0" fontId="38" fillId="0" borderId="12" xfId="0" applyFont="1" applyBorder="1" applyAlignment="1">
      <alignment vertical="top" wrapText="1"/>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6" fillId="7" borderId="0" xfId="0" applyFont="1" applyFill="1" applyAlignment="1">
      <alignment horizontal="center"/>
    </xf>
    <xf numFmtId="0" fontId="37" fillId="7" borderId="0" xfId="0" applyFont="1" applyFill="1"/>
    <xf numFmtId="0" fontId="33" fillId="0" borderId="14"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18" fillId="0" borderId="5" xfId="0" applyFont="1" applyBorder="1" applyAlignment="1">
      <alignment wrapText="1"/>
    </xf>
    <xf numFmtId="0" fontId="28" fillId="0" borderId="1" xfId="0" applyFont="1" applyBorder="1" applyAlignment="1">
      <alignment wrapText="1"/>
    </xf>
    <xf numFmtId="0" fontId="28" fillId="0" borderId="13" xfId="0" applyFont="1" applyBorder="1" applyAlignment="1">
      <alignment wrapText="1"/>
    </xf>
    <xf numFmtId="0" fontId="18" fillId="0" borderId="14" xfId="0" applyFont="1" applyBorder="1" applyAlignment="1">
      <alignment vertical="center" wrapText="1"/>
    </xf>
    <xf numFmtId="0" fontId="18" fillId="0" borderId="8" xfId="0" applyFont="1" applyBorder="1" applyAlignment="1">
      <alignment vertical="center" wrapText="1"/>
    </xf>
    <xf numFmtId="0" fontId="18" fillId="0" borderId="12" xfId="0" applyFont="1" applyBorder="1" applyAlignment="1">
      <alignment vertical="center" wrapText="1"/>
    </xf>
    <xf numFmtId="0" fontId="21" fillId="0" borderId="1" xfId="0" applyFont="1" applyBorder="1" applyAlignment="1">
      <alignment horizontal="center" vertical="center"/>
    </xf>
    <xf numFmtId="0" fontId="18" fillId="0" borderId="15" xfId="0" applyFont="1" applyBorder="1" applyAlignment="1">
      <alignment vertical="center" wrapText="1"/>
    </xf>
    <xf numFmtId="0" fontId="38" fillId="0" borderId="14" xfId="0" applyFont="1" applyBorder="1" applyAlignment="1">
      <alignment vertical="center" wrapText="1"/>
    </xf>
    <xf numFmtId="0" fontId="34" fillId="0" borderId="8" xfId="0" applyFont="1" applyBorder="1" applyAlignment="1">
      <alignment vertical="center" wrapText="1"/>
    </xf>
    <xf numFmtId="0" fontId="34" fillId="0" borderId="12" xfId="0" applyFont="1" applyBorder="1" applyAlignment="1">
      <alignment vertical="center" wrapText="1"/>
    </xf>
    <xf numFmtId="0" fontId="36" fillId="8" borderId="0" xfId="0" applyFont="1" applyFill="1" applyAlignment="1">
      <alignment horizontal="center"/>
    </xf>
    <xf numFmtId="0" fontId="37" fillId="8" borderId="0" xfId="0" applyFont="1" applyFill="1"/>
    <xf numFmtId="0" fontId="18" fillId="2" borderId="14"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2" xfId="0" applyFont="1" applyFill="1" applyBorder="1" applyAlignment="1">
      <alignment horizontal="center" vertical="center"/>
    </xf>
    <xf numFmtId="49" fontId="21" fillId="0" borderId="8" xfId="0" applyNumberFormat="1" applyFont="1" applyBorder="1" applyAlignment="1">
      <alignment horizontal="center" vertical="center"/>
    </xf>
    <xf numFmtId="0" fontId="18" fillId="0" borderId="13" xfId="0" applyFont="1" applyBorder="1" applyAlignment="1">
      <alignment vertical="center"/>
    </xf>
    <xf numFmtId="0" fontId="35" fillId="2" borderId="14"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14" xfId="0" applyFont="1" applyFill="1" applyBorder="1" applyAlignment="1">
      <alignment horizontal="center" wrapText="1"/>
    </xf>
    <xf numFmtId="0" fontId="35" fillId="2" borderId="8" xfId="0" applyFont="1" applyFill="1" applyBorder="1" applyAlignment="1">
      <alignment horizontal="center" wrapText="1"/>
    </xf>
    <xf numFmtId="0" fontId="35" fillId="2" borderId="12" xfId="0" applyFont="1" applyFill="1" applyBorder="1" applyAlignment="1">
      <alignment horizontal="center" wrapText="1"/>
    </xf>
    <xf numFmtId="0" fontId="35" fillId="2" borderId="14" xfId="0" applyFont="1" applyFill="1" applyBorder="1" applyAlignment="1">
      <alignment horizontal="center"/>
    </xf>
    <xf numFmtId="0" fontId="35" fillId="2" borderId="8" xfId="0" applyFont="1" applyFill="1" applyBorder="1" applyAlignment="1">
      <alignment horizontal="center"/>
    </xf>
    <xf numFmtId="0" fontId="35" fillId="2" borderId="12" xfId="0" applyFont="1" applyFill="1" applyBorder="1" applyAlignment="1">
      <alignment horizontal="center"/>
    </xf>
    <xf numFmtId="0" fontId="18" fillId="0" borderId="12" xfId="0" applyFont="1" applyBorder="1" applyAlignment="1">
      <alignment vertical="center"/>
    </xf>
    <xf numFmtId="0" fontId="20" fillId="0" borderId="0" xfId="0" applyFont="1" applyAlignment="1">
      <alignment horizontal="center" vertical="center"/>
    </xf>
    <xf numFmtId="0" fontId="18" fillId="0" borderId="0" xfId="0" applyFont="1" applyAlignment="1">
      <alignment vertical="top" wrapText="1"/>
    </xf>
    <xf numFmtId="0" fontId="24" fillId="0" borderId="0" xfId="0" applyFont="1" applyAlignment="1">
      <alignment vertical="top" wrapText="1"/>
    </xf>
    <xf numFmtId="0" fontId="41" fillId="0" borderId="0" xfId="0" applyFont="1" applyAlignment="1">
      <alignment vertical="top" wrapText="1"/>
    </xf>
    <xf numFmtId="0" fontId="35" fillId="0" borderId="0" xfId="0" applyFont="1" applyAlignment="1">
      <alignment horizontal="left" vertical="justify"/>
    </xf>
    <xf numFmtId="0" fontId="18" fillId="0" borderId="0" xfId="0" applyFont="1" applyAlignment="1">
      <alignment wrapText="1"/>
    </xf>
    <xf numFmtId="0" fontId="37" fillId="0" borderId="7" xfId="0" applyFont="1" applyBorder="1" applyAlignment="1" applyProtection="1">
      <alignment vertical="center"/>
      <protection locked="0"/>
    </xf>
    <xf numFmtId="0" fontId="20" fillId="0" borderId="0" xfId="0" applyFont="1" applyAlignment="1">
      <alignment wrapText="1"/>
    </xf>
    <xf numFmtId="0" fontId="18"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13" xfId="0" applyFont="1" applyBorder="1" applyAlignment="1">
      <alignment horizontal="left" vertical="center" wrapText="1"/>
    </xf>
    <xf numFmtId="0" fontId="18" fillId="2" borderId="2" xfId="0" applyFont="1" applyFill="1" applyBorder="1" applyAlignment="1">
      <alignment horizontal="center" vertical="center"/>
    </xf>
    <xf numFmtId="0" fontId="39" fillId="0" borderId="8" xfId="0" applyFont="1" applyBorder="1" applyAlignment="1">
      <alignment horizontal="center" vertical="center"/>
    </xf>
    <xf numFmtId="0" fontId="3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20" fillId="0" borderId="0" xfId="0" applyFont="1" applyAlignment="1">
      <alignment horizontal="center" vertical="center" wrapText="1"/>
    </xf>
    <xf numFmtId="0" fontId="38" fillId="0" borderId="7" xfId="0" applyFont="1" applyBorder="1" applyAlignment="1" applyProtection="1">
      <alignment horizontal="left" vertical="center" wrapText="1"/>
      <protection locked="0"/>
    </xf>
    <xf numFmtId="0" fontId="28" fillId="0" borderId="7" xfId="0" applyFont="1" applyBorder="1" applyAlignment="1">
      <alignment horizontal="left" vertical="center" wrapText="1"/>
    </xf>
    <xf numFmtId="0" fontId="18" fillId="0" borderId="1" xfId="0" applyFont="1" applyBorder="1"/>
    <xf numFmtId="0" fontId="36" fillId="9" borderId="0" xfId="0" applyFont="1" applyFill="1" applyAlignment="1">
      <alignment horizontal="center"/>
    </xf>
    <xf numFmtId="0" fontId="37" fillId="9" borderId="0" xfId="0" applyFont="1" applyFill="1" applyAlignment="1">
      <alignment horizontal="center"/>
    </xf>
    <xf numFmtId="0" fontId="35" fillId="0" borderId="1" xfId="0" applyFont="1" applyBorder="1" applyAlignment="1">
      <alignment horizontal="center" vertical="center"/>
    </xf>
    <xf numFmtId="0" fontId="40" fillId="0" borderId="0" xfId="0" applyFont="1" applyAlignment="1" applyProtection="1">
      <alignment horizontal="left" vertical="center"/>
      <protection locked="0"/>
    </xf>
    <xf numFmtId="0" fontId="40" fillId="0" borderId="15" xfId="0" applyFont="1" applyBorder="1" applyAlignment="1" applyProtection="1">
      <alignment horizontal="left" vertical="center"/>
      <protection locked="0"/>
    </xf>
    <xf numFmtId="0" fontId="35" fillId="0" borderId="8" xfId="0" applyFont="1" applyBorder="1" applyAlignment="1">
      <alignment horizontal="center" vertical="center"/>
    </xf>
    <xf numFmtId="0" fontId="18" fillId="2" borderId="1" xfId="0" applyFont="1" applyFill="1" applyBorder="1" applyAlignment="1">
      <alignment horizontal="center"/>
    </xf>
    <xf numFmtId="0" fontId="18" fillId="2" borderId="13" xfId="0" applyFont="1" applyFill="1" applyBorder="1" applyAlignment="1">
      <alignment horizontal="center"/>
    </xf>
    <xf numFmtId="0" fontId="38" fillId="14" borderId="14" xfId="0" applyFont="1" applyFill="1" applyBorder="1" applyAlignment="1">
      <alignment vertical="top" wrapText="1"/>
    </xf>
    <xf numFmtId="0" fontId="34" fillId="14" borderId="8" xfId="0" applyFont="1" applyFill="1" applyBorder="1" applyAlignment="1">
      <alignment vertical="top" wrapText="1"/>
    </xf>
    <xf numFmtId="0" fontId="34" fillId="14" borderId="12" xfId="0" applyFont="1" applyFill="1" applyBorder="1" applyAlignment="1">
      <alignment vertical="top" wrapText="1"/>
    </xf>
    <xf numFmtId="0" fontId="20" fillId="0" borderId="1" xfId="0" applyFont="1" applyBorder="1" applyAlignment="1">
      <alignment vertical="center" wrapText="1"/>
    </xf>
    <xf numFmtId="0" fontId="20" fillId="0" borderId="13" xfId="0" applyFont="1" applyBorder="1" applyAlignment="1">
      <alignment vertical="center" wrapText="1"/>
    </xf>
    <xf numFmtId="0" fontId="28" fillId="0" borderId="16" xfId="0" applyFont="1" applyBorder="1" applyAlignment="1">
      <alignment vertical="center"/>
    </xf>
    <xf numFmtId="0" fontId="18" fillId="2" borderId="5" xfId="0" applyFont="1" applyFill="1" applyBorder="1" applyAlignment="1">
      <alignment horizontal="center" vertical="center"/>
    </xf>
    <xf numFmtId="0" fontId="18" fillId="2" borderId="10" xfId="0" applyFont="1" applyFill="1" applyBorder="1" applyAlignment="1">
      <alignment horizontal="center" vertical="center"/>
    </xf>
    <xf numFmtId="0" fontId="18" fillId="0" borderId="4" xfId="0" applyFont="1" applyBorder="1" applyAlignment="1" applyProtection="1">
      <alignment horizontal="center" vertical="center"/>
      <protection locked="0"/>
    </xf>
    <xf numFmtId="0" fontId="20" fillId="2" borderId="3" xfId="0" applyFont="1" applyFill="1" applyBorder="1" applyAlignment="1">
      <alignment horizontal="center"/>
    </xf>
    <xf numFmtId="0" fontId="20" fillId="2" borderId="16" xfId="0" applyFont="1" applyFill="1" applyBorder="1" applyAlignment="1">
      <alignment horizontal="center"/>
    </xf>
    <xf numFmtId="0" fontId="36" fillId="11" borderId="0" xfId="0" applyFont="1" applyFill="1" applyAlignment="1">
      <alignment horizontal="center"/>
    </xf>
    <xf numFmtId="0" fontId="37" fillId="11" borderId="0" xfId="0" applyFont="1" applyFill="1" applyAlignment="1">
      <alignment horizontal="center"/>
    </xf>
    <xf numFmtId="0" fontId="39" fillId="0" borderId="7" xfId="0" applyFont="1" applyBorder="1" applyAlignment="1">
      <alignment horizontal="center" vertical="center"/>
    </xf>
    <xf numFmtId="0" fontId="20" fillId="0" borderId="7" xfId="0" applyFont="1" applyBorder="1" applyAlignment="1">
      <alignment horizontal="center" vertical="center"/>
    </xf>
    <xf numFmtId="169" fontId="21" fillId="0" borderId="7" xfId="0" applyNumberFormat="1" applyFont="1" applyBorder="1" applyAlignment="1">
      <alignment horizontal="left" vertical="center"/>
    </xf>
    <xf numFmtId="0" fontId="20" fillId="0" borderId="7" xfId="0" applyFont="1" applyBorder="1" applyAlignment="1">
      <alignment horizontal="left" vertical="center"/>
    </xf>
    <xf numFmtId="0" fontId="18"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18" fillId="0" borderId="14"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36" fillId="10" borderId="0" xfId="0" applyFont="1" applyFill="1" applyAlignment="1">
      <alignment horizontal="center"/>
    </xf>
    <xf numFmtId="0" fontId="37" fillId="10" borderId="0" xfId="0" applyFont="1" applyFill="1" applyAlignment="1">
      <alignment horizontal="center"/>
    </xf>
    <xf numFmtId="0" fontId="18" fillId="0" borderId="2" xfId="0" applyFont="1" applyBorder="1" applyAlignment="1">
      <alignment wrapText="1"/>
    </xf>
    <xf numFmtId="0" fontId="38" fillId="0" borderId="0" xfId="0" applyFont="1" applyAlignment="1" applyProtection="1">
      <alignment horizontal="center" vertical="top"/>
      <protection locked="0"/>
    </xf>
    <xf numFmtId="0" fontId="38" fillId="0" borderId="15" xfId="0" applyFont="1" applyBorder="1" applyAlignment="1" applyProtection="1">
      <alignment horizontal="center" vertical="top"/>
      <protection locked="0"/>
    </xf>
    <xf numFmtId="0" fontId="20" fillId="0" borderId="0" xfId="0" applyFont="1" applyAlignment="1">
      <alignment horizontal="center"/>
    </xf>
    <xf numFmtId="0" fontId="38" fillId="0" borderId="2" xfId="0" applyFont="1" applyBorder="1" applyAlignment="1">
      <alignment horizontal="left" vertical="center" wrapText="1"/>
    </xf>
    <xf numFmtId="0" fontId="35" fillId="0" borderId="0" xfId="0" applyFont="1" applyAlignment="1">
      <alignment horizontal="center" vertical="top" wrapText="1"/>
    </xf>
    <xf numFmtId="0" fontId="25" fillId="0" borderId="0" xfId="0" applyFont="1" applyAlignment="1">
      <alignment horizontal="center" wrapText="1"/>
    </xf>
    <xf numFmtId="0" fontId="21" fillId="0" borderId="0" xfId="0" applyFont="1"/>
    <xf numFmtId="0" fontId="20" fillId="0" borderId="0" xfId="0" applyFont="1"/>
    <xf numFmtId="0" fontId="20" fillId="0" borderId="5" xfId="0" applyFont="1" applyBorder="1" applyAlignment="1">
      <alignment vertical="top" wrapText="1"/>
    </xf>
    <xf numFmtId="0" fontId="20" fillId="0" borderId="1" xfId="0" applyFont="1" applyBorder="1" applyAlignment="1">
      <alignment vertical="top" wrapText="1"/>
    </xf>
    <xf numFmtId="0" fontId="20" fillId="0" borderId="13" xfId="0" applyFont="1" applyBorder="1" applyAlignment="1">
      <alignment vertical="top" wrapText="1"/>
    </xf>
    <xf numFmtId="0" fontId="20" fillId="0" borderId="10" xfId="0" applyFont="1" applyBorder="1" applyAlignment="1">
      <alignment vertical="top" wrapText="1"/>
    </xf>
    <xf numFmtId="0" fontId="20" fillId="0" borderId="0" xfId="0" applyFont="1" applyAlignment="1">
      <alignment vertical="top" wrapText="1"/>
    </xf>
    <xf numFmtId="0" fontId="20" fillId="0" borderId="15"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9" xfId="0" applyFont="1" applyBorder="1" applyAlignment="1">
      <alignment vertical="top" wrapText="1"/>
    </xf>
    <xf numFmtId="0" fontId="20" fillId="0" borderId="7" xfId="0" applyFont="1" applyBorder="1"/>
    <xf numFmtId="0" fontId="35" fillId="0" borderId="0" xfId="0" applyFont="1"/>
    <xf numFmtId="0" fontId="35" fillId="0" borderId="0" xfId="0" applyFont="1" applyAlignment="1">
      <alignment horizontal="left"/>
    </xf>
    <xf numFmtId="170" fontId="42" fillId="0" borderId="0" xfId="0" applyNumberFormat="1" applyFont="1" applyAlignment="1">
      <alignment horizontal="center"/>
    </xf>
    <xf numFmtId="0" fontId="38" fillId="0" borderId="0" xfId="0" applyFont="1" applyAlignment="1">
      <alignment horizontal="left" wrapText="1"/>
    </xf>
    <xf numFmtId="0" fontId="38" fillId="0" borderId="0" xfId="0" applyFont="1" applyAlignment="1">
      <alignment horizontal="left"/>
    </xf>
    <xf numFmtId="0" fontId="20" fillId="0" borderId="15" xfId="0" applyFont="1" applyBorder="1"/>
    <xf numFmtId="0" fontId="35" fillId="0" borderId="15" xfId="0" applyFont="1" applyBorder="1"/>
    <xf numFmtId="0" fontId="36" fillId="0" borderId="0" xfId="0" applyFont="1" applyAlignment="1">
      <alignment horizontal="center"/>
    </xf>
    <xf numFmtId="0" fontId="37" fillId="0" borderId="0" xfId="0" applyFont="1" applyAlignment="1">
      <alignment horizontal="center"/>
    </xf>
    <xf numFmtId="0" fontId="18" fillId="0" borderId="4" xfId="0" applyFont="1" applyBorder="1" applyAlignment="1">
      <alignment horizontal="center" vertical="center"/>
    </xf>
    <xf numFmtId="0" fontId="19" fillId="0" borderId="0" xfId="0" applyFont="1" applyAlignment="1">
      <alignment horizontal="left" vertical="center"/>
    </xf>
    <xf numFmtId="0" fontId="19" fillId="0" borderId="15" xfId="0" applyFont="1" applyBorder="1" applyAlignment="1">
      <alignment horizontal="left" vertical="center"/>
    </xf>
    <xf numFmtId="0" fontId="38" fillId="0" borderId="14" xfId="0" applyFont="1" applyBorder="1" applyAlignment="1">
      <alignment horizontal="left" vertical="center" wrapText="1"/>
    </xf>
    <xf numFmtId="0" fontId="34" fillId="0" borderId="8" xfId="0" applyFont="1" applyBorder="1" applyAlignment="1">
      <alignment horizontal="left" vertical="center" wrapText="1"/>
    </xf>
    <xf numFmtId="0" fontId="34" fillId="0" borderId="12" xfId="0" applyFont="1" applyBorder="1" applyAlignment="1">
      <alignment horizontal="left" vertical="center" wrapText="1"/>
    </xf>
    <xf numFmtId="0" fontId="18" fillId="0" borderId="10" xfId="0" applyFont="1" applyBorder="1" applyAlignment="1">
      <alignment horizontal="left" wrapText="1"/>
    </xf>
    <xf numFmtId="0" fontId="18" fillId="0" borderId="0" xfId="0" applyFont="1" applyAlignment="1">
      <alignment horizontal="left" wrapText="1"/>
    </xf>
    <xf numFmtId="0" fontId="18" fillId="0" borderId="15" xfId="0" applyFont="1" applyBorder="1" applyAlignment="1">
      <alignment horizontal="left" wrapText="1"/>
    </xf>
    <xf numFmtId="0" fontId="35" fillId="0" borderId="0" xfId="0" applyFont="1" applyAlignment="1">
      <alignment horizontal="center" vertical="center"/>
    </xf>
    <xf numFmtId="0" fontId="28" fillId="0" borderId="0" xfId="0" applyFont="1" applyAlignment="1">
      <alignment horizontal="left"/>
    </xf>
    <xf numFmtId="0" fontId="38" fillId="0" borderId="0" xfId="0" applyFont="1" applyAlignment="1">
      <alignment horizontal="left" vertical="center" wrapText="1"/>
    </xf>
    <xf numFmtId="0" fontId="38" fillId="0" borderId="5" xfId="0" applyFont="1" applyBorder="1" applyAlignment="1">
      <alignment horizontal="left" vertical="center" wrapText="1"/>
    </xf>
    <xf numFmtId="0" fontId="38" fillId="0" borderId="1" xfId="0" applyFont="1" applyBorder="1" applyAlignment="1">
      <alignment horizontal="left" vertical="center" wrapText="1"/>
    </xf>
    <xf numFmtId="0" fontId="38" fillId="0" borderId="13" xfId="0" applyFont="1" applyBorder="1" applyAlignment="1">
      <alignment horizontal="left" vertical="center" wrapText="1"/>
    </xf>
    <xf numFmtId="0" fontId="38" fillId="0" borderId="8" xfId="0" applyFont="1" applyBorder="1" applyAlignment="1">
      <alignment horizontal="left" vertical="center" wrapText="1"/>
    </xf>
    <xf numFmtId="0" fontId="38" fillId="0" borderId="12" xfId="0" applyFont="1" applyBorder="1" applyAlignment="1">
      <alignment horizontal="left" vertical="center" wrapText="1"/>
    </xf>
    <xf numFmtId="169" fontId="18" fillId="0" borderId="7" xfId="0" applyNumberFormat="1" applyFont="1" applyBorder="1" applyAlignment="1">
      <alignment horizontal="center" vertical="center"/>
    </xf>
    <xf numFmtId="0" fontId="38" fillId="0" borderId="0" xfId="0" applyFont="1" applyAlignment="1">
      <alignment horizontal="left" vertical="center"/>
    </xf>
    <xf numFmtId="0" fontId="38" fillId="0" borderId="15" xfId="0" applyFont="1" applyBorder="1" applyAlignment="1">
      <alignment horizontal="left" vertical="center"/>
    </xf>
    <xf numFmtId="0" fontId="18" fillId="0" borderId="14"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wrapText="1"/>
    </xf>
    <xf numFmtId="0" fontId="18" fillId="0" borderId="13" xfId="0" applyFont="1" applyBorder="1" applyAlignment="1">
      <alignment wrapText="1"/>
    </xf>
    <xf numFmtId="0" fontId="20" fillId="0" borderId="5" xfId="0" applyFont="1" applyBorder="1" applyAlignment="1">
      <alignment horizontal="center"/>
    </xf>
    <xf numFmtId="0" fontId="20" fillId="0" borderId="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9" xfId="0" applyFont="1" applyBorder="1" applyAlignment="1">
      <alignment horizontal="center"/>
    </xf>
    <xf numFmtId="49" fontId="21" fillId="0" borderId="0" xfId="0" applyNumberFormat="1" applyFont="1" applyAlignment="1">
      <alignment horizontal="center" vertical="center"/>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38" fillId="0" borderId="10" xfId="0" applyFont="1" applyBorder="1" applyAlignment="1">
      <alignment horizontal="left" vertical="center" wrapText="1"/>
    </xf>
    <xf numFmtId="0" fontId="38" fillId="0" borderId="15" xfId="0" applyFont="1" applyBorder="1" applyAlignment="1">
      <alignment horizontal="left" vertical="center" wrapText="1"/>
    </xf>
    <xf numFmtId="0" fontId="38" fillId="0" borderId="7" xfId="0" applyFont="1" applyBorder="1" applyAlignment="1">
      <alignment horizontal="left" vertical="center" wrapText="1"/>
    </xf>
    <xf numFmtId="0" fontId="20" fillId="0" borderId="7" xfId="0" applyFont="1" applyBorder="1" applyAlignment="1">
      <alignment horizontal="left" vertical="center" wrapText="1"/>
    </xf>
    <xf numFmtId="0" fontId="37" fillId="0" borderId="7" xfId="0" applyFont="1" applyBorder="1" applyAlignment="1">
      <alignment horizontal="left" vertical="center"/>
    </xf>
    <xf numFmtId="0" fontId="20" fillId="0" borderId="0" xfId="0" applyFont="1" applyAlignment="1">
      <alignment vertical="center"/>
    </xf>
    <xf numFmtId="0" fontId="20" fillId="0" borderId="14" xfId="0" applyFont="1" applyBorder="1"/>
    <xf numFmtId="0" fontId="37" fillId="0" borderId="0" xfId="0" applyFont="1"/>
    <xf numFmtId="0" fontId="43" fillId="0" borderId="0" xfId="0" applyFont="1" applyAlignment="1">
      <alignment horizontal="left" vertical="center" wrapText="1"/>
    </xf>
    <xf numFmtId="0" fontId="35" fillId="0" borderId="0" xfId="0" applyFont="1" applyAlignment="1">
      <alignment horizontal="left" vertical="center" wrapText="1"/>
    </xf>
    <xf numFmtId="0" fontId="20" fillId="0" borderId="10" xfId="2" applyFont="1" applyBorder="1" applyAlignment="1">
      <alignment horizontal="center"/>
    </xf>
    <xf numFmtId="0" fontId="20" fillId="0" borderId="0" xfId="2" applyFont="1" applyAlignment="1">
      <alignment horizontal="center"/>
    </xf>
    <xf numFmtId="0" fontId="20" fillId="0" borderId="15" xfId="2" applyFont="1" applyBorder="1" applyAlignment="1">
      <alignment horizontal="center"/>
    </xf>
    <xf numFmtId="0" fontId="20" fillId="0" borderId="6" xfId="2" applyFont="1" applyBorder="1" applyAlignment="1">
      <alignment horizontal="center"/>
    </xf>
    <xf numFmtId="0" fontId="20" fillId="0" borderId="7" xfId="2" applyFont="1" applyBorder="1" applyAlignment="1">
      <alignment horizontal="center"/>
    </xf>
    <xf numFmtId="0" fontId="20" fillId="0" borderId="9" xfId="2" applyFont="1" applyBorder="1" applyAlignment="1">
      <alignment horizontal="center"/>
    </xf>
    <xf numFmtId="0" fontId="20" fillId="0" borderId="0" xfId="2" applyFont="1"/>
    <xf numFmtId="0" fontId="20" fillId="0" borderId="15" xfId="2" applyFont="1" applyBorder="1"/>
    <xf numFmtId="0" fontId="35" fillId="0" borderId="0" xfId="2" applyFont="1"/>
    <xf numFmtId="0" fontId="35" fillId="0" borderId="15" xfId="2" applyFont="1" applyBorder="1"/>
    <xf numFmtId="0" fontId="35" fillId="0" borderId="0" xfId="2" applyFont="1" applyAlignment="1">
      <alignment horizontal="left"/>
    </xf>
    <xf numFmtId="0" fontId="20" fillId="0" borderId="7" xfId="2" applyFont="1" applyBorder="1"/>
    <xf numFmtId="0" fontId="20" fillId="0" borderId="5" xfId="2" applyFont="1" applyBorder="1" applyAlignment="1">
      <alignment horizontal="center"/>
    </xf>
    <xf numFmtId="0" fontId="20" fillId="0" borderId="1" xfId="2" applyFont="1" applyBorder="1" applyAlignment="1">
      <alignment horizontal="center"/>
    </xf>
    <xf numFmtId="0" fontId="20" fillId="0" borderId="13" xfId="2" applyFont="1" applyBorder="1" applyAlignment="1">
      <alignment horizontal="center"/>
    </xf>
    <xf numFmtId="0" fontId="35" fillId="0" borderId="0" xfId="2" applyFont="1" applyAlignment="1">
      <alignment horizontal="center" vertical="center"/>
    </xf>
    <xf numFmtId="0" fontId="38" fillId="0" borderId="0" xfId="2" applyFont="1" applyAlignment="1">
      <alignment horizontal="left" wrapText="1"/>
    </xf>
    <xf numFmtId="0" fontId="38" fillId="0" borderId="0" xfId="2" applyFont="1" applyAlignment="1">
      <alignment horizontal="left"/>
    </xf>
    <xf numFmtId="0" fontId="28" fillId="0" borderId="0" xfId="2" applyFont="1" applyAlignment="1">
      <alignment horizontal="left"/>
    </xf>
    <xf numFmtId="0" fontId="38" fillId="0" borderId="2" xfId="2" applyFont="1" applyBorder="1" applyAlignment="1">
      <alignment horizontal="left" vertical="center" wrapText="1"/>
    </xf>
    <xf numFmtId="0" fontId="25" fillId="0" borderId="1" xfId="2" applyFont="1" applyBorder="1" applyAlignment="1">
      <alignment horizontal="left" vertical="center" wrapText="1"/>
    </xf>
    <xf numFmtId="0" fontId="24" fillId="0" borderId="0" xfId="2" applyFont="1" applyAlignment="1">
      <alignment horizontal="left" wrapText="1"/>
    </xf>
    <xf numFmtId="0" fontId="35" fillId="0" borderId="0" xfId="2" applyFont="1" applyAlignment="1">
      <alignment horizontal="left" wrapText="1"/>
    </xf>
    <xf numFmtId="0" fontId="35" fillId="2" borderId="2" xfId="2" applyFont="1" applyFill="1" applyBorder="1" applyAlignment="1">
      <alignment vertical="justify"/>
    </xf>
    <xf numFmtId="0" fontId="20" fillId="0" borderId="2" xfId="2" applyFont="1" applyBorder="1"/>
    <xf numFmtId="0" fontId="36" fillId="0" borderId="8" xfId="2" applyFont="1" applyBorder="1" applyAlignment="1">
      <alignment horizontal="center" vertical="center"/>
    </xf>
    <xf numFmtId="0" fontId="18" fillId="2" borderId="2" xfId="2" applyFont="1" applyFill="1" applyBorder="1" applyAlignment="1">
      <alignment horizontal="center"/>
    </xf>
    <xf numFmtId="0" fontId="18" fillId="0" borderId="2" xfId="2" applyFont="1" applyBorder="1" applyAlignment="1">
      <alignment vertical="center" wrapText="1"/>
    </xf>
    <xf numFmtId="0" fontId="28" fillId="0" borderId="2" xfId="2" applyFont="1" applyBorder="1" applyAlignment="1">
      <alignment vertical="center" wrapText="1"/>
    </xf>
    <xf numFmtId="0" fontId="20" fillId="0" borderId="1" xfId="2" applyFont="1" applyBorder="1"/>
    <xf numFmtId="0" fontId="36" fillId="0" borderId="0" xfId="2" applyFont="1" applyAlignment="1">
      <alignment horizontal="center"/>
    </xf>
    <xf numFmtId="0" fontId="18" fillId="0" borderId="2" xfId="2" applyFont="1" applyBorder="1" applyAlignment="1">
      <alignment vertical="center"/>
    </xf>
    <xf numFmtId="0" fontId="28" fillId="0" borderId="2" xfId="2" applyFont="1" applyBorder="1" applyAlignment="1">
      <alignment vertical="center"/>
    </xf>
    <xf numFmtId="0" fontId="18" fillId="0" borderId="2" xfId="2" applyFont="1" applyBorder="1"/>
    <xf numFmtId="0" fontId="28" fillId="0" borderId="2" xfId="2" applyFont="1" applyBorder="1"/>
    <xf numFmtId="0" fontId="34" fillId="0" borderId="2" xfId="2" applyFont="1" applyBorder="1" applyAlignment="1">
      <alignment horizontal="left" vertical="center" wrapText="1"/>
    </xf>
    <xf numFmtId="0" fontId="38" fillId="0" borderId="2" xfId="2" applyFont="1" applyBorder="1" applyAlignment="1">
      <alignment horizontal="left" wrapText="1"/>
    </xf>
    <xf numFmtId="0" fontId="34" fillId="0" borderId="2" xfId="2" applyFont="1" applyBorder="1" applyAlignment="1">
      <alignment horizontal="left" wrapTex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37" fillId="0" borderId="0" xfId="2" applyFont="1"/>
    <xf numFmtId="0" fontId="18" fillId="0" borderId="14" xfId="0" applyFont="1" applyBorder="1" applyAlignment="1">
      <alignment wrapText="1"/>
    </xf>
    <xf numFmtId="0" fontId="18" fillId="0" borderId="8" xfId="0" applyFont="1" applyBorder="1" applyAlignment="1">
      <alignment wrapText="1"/>
    </xf>
    <xf numFmtId="0" fontId="18" fillId="0" borderId="12" xfId="0" applyFont="1" applyBorder="1" applyAlignment="1">
      <alignment wrapText="1"/>
    </xf>
    <xf numFmtId="0" fontId="28" fillId="0" borderId="14" xfId="0" applyFont="1" applyBorder="1" applyAlignment="1">
      <alignment horizontal="left" vertical="center" wrapText="1"/>
    </xf>
    <xf numFmtId="0" fontId="28" fillId="0" borderId="8" xfId="0" applyFont="1" applyBorder="1" applyAlignment="1">
      <alignment horizontal="left" vertical="center" wrapText="1"/>
    </xf>
    <xf numFmtId="0" fontId="28" fillId="0" borderId="12" xfId="0" applyFont="1" applyBorder="1" applyAlignment="1">
      <alignment horizontal="left" vertical="center" wrapText="1"/>
    </xf>
    <xf numFmtId="0" fontId="36" fillId="0" borderId="0" xfId="0" applyFont="1" applyAlignment="1">
      <alignment horizontal="center" vertical="center"/>
    </xf>
    <xf numFmtId="0" fontId="18" fillId="0" borderId="14" xfId="0" applyFont="1" applyBorder="1"/>
    <xf numFmtId="0" fontId="18" fillId="0" borderId="8" xfId="0" applyFont="1" applyBorder="1"/>
    <xf numFmtId="0" fontId="18" fillId="0" borderId="12" xfId="0" applyFont="1" applyBorder="1"/>
    <xf numFmtId="0" fontId="18" fillId="0" borderId="14" xfId="0" applyFont="1" applyBorder="1" applyAlignment="1">
      <alignment vertical="top" wrapText="1"/>
    </xf>
    <xf numFmtId="0" fontId="18" fillId="0" borderId="8" xfId="0" applyFont="1" applyBorder="1" applyAlignment="1">
      <alignment vertical="top" wrapText="1"/>
    </xf>
    <xf numFmtId="0" fontId="18" fillId="0" borderId="12" xfId="0" applyFont="1" applyBorder="1" applyAlignment="1">
      <alignment vertical="top" wrapText="1"/>
    </xf>
    <xf numFmtId="0" fontId="35" fillId="0" borderId="10" xfId="0" applyFont="1" applyBorder="1"/>
    <xf numFmtId="0" fontId="35" fillId="2" borderId="12" xfId="0" applyFont="1" applyFill="1" applyBorder="1" applyAlignment="1">
      <alignment vertical="justify"/>
    </xf>
    <xf numFmtId="0" fontId="24" fillId="0" borderId="0" xfId="0" applyFont="1" applyAlignment="1">
      <alignment horizontal="left" vertical="center" wrapText="1"/>
    </xf>
    <xf numFmtId="0" fontId="34" fillId="0" borderId="2" xfId="0" applyFont="1" applyBorder="1" applyAlignment="1">
      <alignment horizontal="left" vertical="center" wrapText="1"/>
    </xf>
    <xf numFmtId="0" fontId="35" fillId="2" borderId="2" xfId="0" applyFont="1" applyFill="1" applyBorder="1" applyAlignment="1">
      <alignment vertical="justify"/>
    </xf>
    <xf numFmtId="0" fontId="37" fillId="0" borderId="0" xfId="0" applyFont="1" applyAlignment="1">
      <alignment vertical="center"/>
    </xf>
    <xf numFmtId="0" fontId="24" fillId="0" borderId="0" xfId="0" applyFont="1" applyAlignment="1">
      <alignment vertical="center" wrapText="1"/>
    </xf>
    <xf numFmtId="49" fontId="18" fillId="0" borderId="2" xfId="0" applyNumberFormat="1" applyFont="1" applyBorder="1" applyAlignment="1">
      <alignment horizontal="center" vertical="center"/>
    </xf>
    <xf numFmtId="0" fontId="28" fillId="0" borderId="2" xfId="0" applyFont="1" applyBorder="1" applyAlignment="1">
      <alignment horizontal="center" vertical="center"/>
    </xf>
    <xf numFmtId="0" fontId="18" fillId="0" borderId="2" xfId="0" applyFont="1" applyBorder="1" applyAlignment="1">
      <alignment horizontal="center"/>
    </xf>
    <xf numFmtId="0" fontId="28" fillId="0" borderId="2" xfId="0" applyFont="1" applyBorder="1" applyAlignment="1">
      <alignment horizontal="center"/>
    </xf>
    <xf numFmtId="0" fontId="18" fillId="0" borderId="2" xfId="0" applyFont="1" applyBorder="1" applyAlignment="1">
      <alignment horizontal="center" vertical="center"/>
    </xf>
    <xf numFmtId="0" fontId="20" fillId="0" borderId="5" xfId="0" applyFont="1" applyBorder="1"/>
    <xf numFmtId="0" fontId="20" fillId="0" borderId="13" xfId="0" applyFont="1" applyBorder="1"/>
    <xf numFmtId="0" fontId="20" fillId="0" borderId="10" xfId="0" applyFont="1" applyBorder="1"/>
    <xf numFmtId="0" fontId="20" fillId="0" borderId="6" xfId="0" applyFont="1" applyBorder="1"/>
    <xf numFmtId="0" fontId="20" fillId="0" borderId="9" xfId="0" applyFont="1" applyBorder="1"/>
    <xf numFmtId="0" fontId="34" fillId="0" borderId="6" xfId="0" applyFont="1" applyBorder="1" applyAlignment="1">
      <alignment vertical="top" wrapText="1"/>
    </xf>
    <xf numFmtId="0" fontId="34" fillId="0" borderId="7" xfId="0" applyFont="1" applyBorder="1" applyAlignment="1">
      <alignment vertical="top" wrapText="1"/>
    </xf>
    <xf numFmtId="0" fontId="34" fillId="0" borderId="9" xfId="0" applyFont="1" applyBorder="1" applyAlignment="1">
      <alignment vertical="top" wrapText="1"/>
    </xf>
    <xf numFmtId="0" fontId="24" fillId="0" borderId="0" xfId="0" applyFont="1" applyAlignment="1">
      <alignment horizontal="center" wrapText="1"/>
    </xf>
    <xf numFmtId="0" fontId="36" fillId="0" borderId="7" xfId="0" applyFont="1" applyBorder="1" applyAlignment="1">
      <alignment horizontal="center"/>
    </xf>
    <xf numFmtId="0" fontId="18" fillId="0" borderId="0" xfId="0" applyFont="1" applyAlignment="1">
      <alignment horizontal="left" vertical="center"/>
    </xf>
    <xf numFmtId="0" fontId="18" fillId="0" borderId="0" xfId="0" applyFont="1" applyAlignment="1">
      <alignment horizontal="left"/>
    </xf>
    <xf numFmtId="0" fontId="24" fillId="0" borderId="0" xfId="0" applyFont="1" applyAlignment="1">
      <alignment horizontal="center" vertical="center" wrapText="1"/>
    </xf>
    <xf numFmtId="0" fontId="47" fillId="0" borderId="5" xfId="0" applyFont="1" applyBorder="1" applyAlignment="1">
      <alignment horizontal="center" vertical="center"/>
    </xf>
    <xf numFmtId="0" fontId="47" fillId="0" borderId="13" xfId="0" applyFont="1" applyBorder="1" applyAlignment="1">
      <alignment horizontal="center" vertical="center"/>
    </xf>
    <xf numFmtId="0" fontId="47" fillId="0" borderId="6" xfId="0" applyFont="1" applyBorder="1" applyAlignment="1">
      <alignment horizontal="center" vertical="center"/>
    </xf>
    <xf numFmtId="0" fontId="47" fillId="0" borderId="9" xfId="0" applyFont="1" applyBorder="1" applyAlignment="1">
      <alignment horizontal="center" vertical="center"/>
    </xf>
    <xf numFmtId="0" fontId="28"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21" fillId="0" borderId="0" xfId="0" applyFont="1" applyAlignment="1">
      <alignment horizontal="center" vertical="justify"/>
    </xf>
    <xf numFmtId="0" fontId="18" fillId="0" borderId="0" xfId="0" applyFont="1" applyAlignment="1">
      <alignment horizontal="center" vertical="justify"/>
    </xf>
    <xf numFmtId="0" fontId="28" fillId="0" borderId="0" xfId="0" applyFont="1" applyAlignment="1">
      <alignment horizontal="left" vertical="top"/>
    </xf>
    <xf numFmtId="0" fontId="26" fillId="0" borderId="0" xfId="4" applyFont="1" applyBorder="1" applyAlignment="1" applyProtection="1">
      <alignment horizontal="right" vertical="justify"/>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0" fontId="28" fillId="0" borderId="13" xfId="0" applyFont="1" applyBorder="1" applyAlignment="1">
      <alignment horizontal="left" vertical="center"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16" fillId="0" borderId="5" xfId="4" applyFill="1" applyBorder="1" applyAlignment="1" applyProtection="1">
      <alignment horizontal="center" vertical="center"/>
    </xf>
    <xf numFmtId="0" fontId="44" fillId="0" borderId="1" xfId="4" applyFont="1" applyFill="1" applyBorder="1" applyAlignment="1" applyProtection="1">
      <alignment horizontal="center" vertical="center"/>
    </xf>
    <xf numFmtId="0" fontId="44" fillId="0" borderId="13" xfId="4" applyFont="1" applyFill="1" applyBorder="1" applyAlignment="1" applyProtection="1">
      <alignment horizontal="center" vertical="center"/>
    </xf>
    <xf numFmtId="0" fontId="44" fillId="0" borderId="6" xfId="4" applyFont="1" applyFill="1" applyBorder="1" applyAlignment="1" applyProtection="1">
      <alignment horizontal="center" vertical="center"/>
    </xf>
    <xf numFmtId="0" fontId="44" fillId="0" borderId="7" xfId="4" applyFont="1" applyFill="1" applyBorder="1" applyAlignment="1" applyProtection="1">
      <alignment horizontal="center" vertical="center"/>
    </xf>
    <xf numFmtId="0" fontId="44" fillId="0" borderId="9" xfId="4" applyFont="1" applyFill="1" applyBorder="1" applyAlignment="1" applyProtection="1">
      <alignment horizontal="center" vertical="center"/>
    </xf>
    <xf numFmtId="0" fontId="46" fillId="0" borderId="14" xfId="0" applyFont="1" applyBorder="1" applyAlignment="1">
      <alignment vertical="justify"/>
    </xf>
    <xf numFmtId="0" fontId="46" fillId="0" borderId="8" xfId="0" applyFont="1" applyBorder="1" applyAlignment="1">
      <alignment vertical="justify"/>
    </xf>
    <xf numFmtId="0" fontId="46" fillId="0" borderId="12" xfId="0" applyFont="1" applyBorder="1" applyAlignment="1">
      <alignment vertical="justify"/>
    </xf>
    <xf numFmtId="168" fontId="18" fillId="0" borderId="14" xfId="0" applyNumberFormat="1" applyFont="1" applyBorder="1" applyAlignment="1" applyProtection="1">
      <alignment horizontal="center" vertical="center"/>
      <protection locked="0"/>
    </xf>
    <xf numFmtId="168" fontId="18" fillId="0" borderId="8" xfId="0" applyNumberFormat="1" applyFont="1" applyBorder="1" applyAlignment="1" applyProtection="1">
      <alignment horizontal="center" vertical="center"/>
      <protection locked="0"/>
    </xf>
    <xf numFmtId="168" fontId="18" fillId="0" borderId="12" xfId="0" applyNumberFormat="1" applyFont="1" applyBorder="1" applyAlignment="1" applyProtection="1">
      <alignment horizontal="center" vertical="center"/>
      <protection locked="0"/>
    </xf>
    <xf numFmtId="166" fontId="18" fillId="0" borderId="14" xfId="0" applyNumberFormat="1" applyFont="1" applyBorder="1" applyAlignment="1">
      <alignment horizontal="left" vertical="center"/>
    </xf>
    <xf numFmtId="166" fontId="18" fillId="0" borderId="8" xfId="0" applyNumberFormat="1" applyFont="1" applyBorder="1" applyAlignment="1">
      <alignment horizontal="left" vertical="center"/>
    </xf>
    <xf numFmtId="166" fontId="18" fillId="0" borderId="12" xfId="0" applyNumberFormat="1" applyFont="1" applyBorder="1" applyAlignment="1">
      <alignment horizontal="left" vertical="center"/>
    </xf>
    <xf numFmtId="168" fontId="18" fillId="0" borderId="14" xfId="0" applyNumberFormat="1" applyFont="1" applyBorder="1" applyAlignment="1">
      <alignment horizontal="left" vertical="center"/>
    </xf>
    <xf numFmtId="168" fontId="18" fillId="0" borderId="8" xfId="0" applyNumberFormat="1" applyFont="1" applyBorder="1" applyAlignment="1">
      <alignment horizontal="left" vertical="center"/>
    </xf>
    <xf numFmtId="168" fontId="18" fillId="0" borderId="12" xfId="0" applyNumberFormat="1" applyFont="1" applyBorder="1" applyAlignment="1">
      <alignment horizontal="left" vertical="center"/>
    </xf>
    <xf numFmtId="0" fontId="24" fillId="0" borderId="14" xfId="0" applyFont="1" applyBorder="1" applyAlignment="1">
      <alignment vertical="justify"/>
    </xf>
    <xf numFmtId="0" fontId="24" fillId="0" borderId="8" xfId="0" applyFont="1" applyBorder="1" applyAlignment="1">
      <alignment vertical="justify"/>
    </xf>
    <xf numFmtId="0" fontId="24" fillId="0" borderId="12" xfId="0" applyFont="1" applyBorder="1" applyAlignment="1">
      <alignment vertical="justify"/>
    </xf>
    <xf numFmtId="164" fontId="18" fillId="0" borderId="14" xfId="0" applyNumberFormat="1" applyFont="1" applyBorder="1" applyAlignment="1">
      <alignment horizontal="left" vertical="center"/>
    </xf>
    <xf numFmtId="164" fontId="18" fillId="0" borderId="8" xfId="0" applyNumberFormat="1" applyFont="1" applyBorder="1" applyAlignment="1">
      <alignment horizontal="left" vertical="center"/>
    </xf>
    <xf numFmtId="164" fontId="18" fillId="0" borderId="12" xfId="0" applyNumberFormat="1" applyFont="1" applyBorder="1" applyAlignment="1">
      <alignment horizontal="left" vertical="center"/>
    </xf>
    <xf numFmtId="165" fontId="24" fillId="0" borderId="14" xfId="0" applyNumberFormat="1" applyFont="1" applyBorder="1" applyAlignment="1">
      <alignment horizontal="left" vertical="center"/>
    </xf>
    <xf numFmtId="165" fontId="24" fillId="0" borderId="8" xfId="0" applyNumberFormat="1" applyFont="1" applyBorder="1" applyAlignment="1">
      <alignment horizontal="left" vertical="center"/>
    </xf>
    <xf numFmtId="0" fontId="18" fillId="0" borderId="8"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170" fontId="20" fillId="0" borderId="3" xfId="0" applyNumberFormat="1" applyFont="1" applyBorder="1" applyAlignment="1">
      <alignment horizontal="center" vertical="center"/>
    </xf>
    <xf numFmtId="170" fontId="20" fillId="0" borderId="4" xfId="0" applyNumberFormat="1" applyFont="1" applyBorder="1" applyAlignment="1">
      <alignment horizontal="center" vertical="center"/>
    </xf>
    <xf numFmtId="0" fontId="24" fillId="0" borderId="14" xfId="0" applyFont="1" applyBorder="1" applyAlignment="1">
      <alignment vertical="center"/>
    </xf>
    <xf numFmtId="0" fontId="24" fillId="0" borderId="8" xfId="0" applyFont="1" applyBorder="1" applyAlignment="1">
      <alignment vertical="center"/>
    </xf>
    <xf numFmtId="0" fontId="24" fillId="0" borderId="12" xfId="0" applyFont="1" applyBorder="1" applyAlignment="1">
      <alignment vertical="center"/>
    </xf>
    <xf numFmtId="170" fontId="20" fillId="0" borderId="14" xfId="0" applyNumberFormat="1" applyFont="1" applyBorder="1" applyAlignment="1">
      <alignment horizontal="center" vertical="center"/>
    </xf>
    <xf numFmtId="170" fontId="20" fillId="0" borderId="12" xfId="0" applyNumberFormat="1"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165" fontId="20" fillId="0" borderId="14" xfId="0" applyNumberFormat="1" applyFont="1" applyBorder="1" applyAlignment="1" applyProtection="1">
      <alignment horizontal="center" vertical="center"/>
      <protection locked="0"/>
    </xf>
    <xf numFmtId="165" fontId="20" fillId="0" borderId="12" xfId="0" applyNumberFormat="1" applyFont="1" applyBorder="1" applyAlignment="1" applyProtection="1">
      <alignment horizontal="center" vertical="center"/>
      <protection locked="0"/>
    </xf>
    <xf numFmtId="0" fontId="20" fillId="2" borderId="14" xfId="0" applyFont="1" applyFill="1" applyBorder="1" applyAlignment="1">
      <alignment horizontal="center" vertical="center"/>
    </xf>
    <xf numFmtId="0" fontId="20" fillId="2" borderId="12" xfId="0" applyFont="1" applyFill="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169" fontId="20" fillId="2" borderId="14" xfId="0" applyNumberFormat="1" applyFont="1" applyFill="1" applyBorder="1" applyAlignment="1">
      <alignment horizontal="center" vertical="center"/>
    </xf>
    <xf numFmtId="169" fontId="20" fillId="2" borderId="12" xfId="0" applyNumberFormat="1" applyFont="1" applyFill="1" applyBorder="1" applyAlignment="1">
      <alignment horizontal="center" vertical="center"/>
    </xf>
    <xf numFmtId="14" fontId="20" fillId="3" borderId="14" xfId="0" applyNumberFormat="1" applyFont="1" applyFill="1" applyBorder="1" applyAlignment="1">
      <alignment horizontal="center" vertical="center"/>
    </xf>
    <xf numFmtId="14" fontId="20" fillId="3" borderId="12" xfId="0" applyNumberFormat="1" applyFont="1" applyFill="1" applyBorder="1" applyAlignment="1">
      <alignment horizontal="center" vertical="center"/>
    </xf>
    <xf numFmtId="14" fontId="20" fillId="0" borderId="14" xfId="0" applyNumberFormat="1" applyFont="1" applyBorder="1" applyAlignment="1" applyProtection="1">
      <alignment horizontal="center" vertical="center"/>
      <protection locked="0"/>
    </xf>
    <xf numFmtId="14" fontId="20" fillId="0" borderId="12" xfId="0" applyNumberFormat="1" applyFont="1" applyBorder="1" applyAlignment="1" applyProtection="1">
      <alignment horizontal="center" vertical="center"/>
      <protection locked="0"/>
    </xf>
    <xf numFmtId="0" fontId="24" fillId="0" borderId="5" xfId="0" applyFont="1" applyBorder="1" applyAlignment="1">
      <alignment vertical="center" wrapText="1"/>
    </xf>
    <xf numFmtId="0" fontId="24" fillId="0" borderId="1" xfId="0" applyFont="1" applyBorder="1" applyAlignment="1">
      <alignment vertical="center" wrapText="1"/>
    </xf>
    <xf numFmtId="0" fontId="24" fillId="0" borderId="13" xfId="0" applyFont="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9" xfId="0" applyFont="1" applyBorder="1" applyAlignment="1">
      <alignment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170" fontId="20" fillId="0" borderId="5" xfId="0" applyNumberFormat="1" applyFont="1" applyBorder="1" applyAlignment="1">
      <alignment horizontal="center" vertical="center"/>
    </xf>
    <xf numFmtId="170" fontId="20" fillId="0" borderId="13" xfId="0" applyNumberFormat="1" applyFont="1" applyBorder="1" applyAlignment="1">
      <alignment horizontal="center" vertical="center"/>
    </xf>
    <xf numFmtId="170" fontId="20" fillId="0" borderId="6" xfId="0" applyNumberFormat="1" applyFont="1" applyBorder="1" applyAlignment="1">
      <alignment horizontal="center" vertical="center"/>
    </xf>
    <xf numFmtId="170" fontId="20" fillId="0" borderId="9"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9" fontId="20" fillId="0" borderId="3" xfId="5" applyFont="1" applyBorder="1" applyAlignment="1" applyProtection="1">
      <alignment horizontal="center" vertical="center"/>
    </xf>
    <xf numFmtId="9" fontId="20" fillId="0" borderId="4" xfId="5" applyFont="1" applyBorder="1" applyAlignment="1" applyProtection="1">
      <alignment horizontal="center" vertical="center"/>
    </xf>
    <xf numFmtId="14" fontId="20" fillId="0" borderId="5" xfId="0" applyNumberFormat="1" applyFont="1" applyBorder="1" applyAlignment="1" applyProtection="1">
      <alignment horizontal="center" vertical="center"/>
      <protection locked="0"/>
    </xf>
    <xf numFmtId="14" fontId="20" fillId="0" borderId="13" xfId="0" applyNumberFormat="1" applyFont="1" applyBorder="1" applyAlignment="1" applyProtection="1">
      <alignment horizontal="center" vertical="center"/>
      <protection locked="0"/>
    </xf>
    <xf numFmtId="14" fontId="20" fillId="0" borderId="6" xfId="0" applyNumberFormat="1" applyFont="1" applyBorder="1" applyAlignment="1" applyProtection="1">
      <alignment horizontal="center" vertical="center"/>
      <protection locked="0"/>
    </xf>
    <xf numFmtId="14" fontId="20" fillId="0" borderId="9" xfId="0" applyNumberFormat="1" applyFont="1" applyBorder="1" applyAlignment="1" applyProtection="1">
      <alignment horizontal="center" vertical="center"/>
      <protection locked="0"/>
    </xf>
    <xf numFmtId="167" fontId="20" fillId="0" borderId="3" xfId="0" applyNumberFormat="1" applyFont="1" applyBorder="1" applyAlignment="1">
      <alignment horizontal="center" vertical="center"/>
    </xf>
    <xf numFmtId="167" fontId="20" fillId="0" borderId="4" xfId="0" applyNumberFormat="1" applyFont="1" applyBorder="1" applyAlignment="1">
      <alignment horizontal="center" vertical="center"/>
    </xf>
    <xf numFmtId="0" fontId="20" fillId="0" borderId="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48" fillId="0" borderId="8" xfId="0" applyFont="1" applyBorder="1" applyAlignment="1">
      <alignment vertical="justify"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20" fillId="2" borderId="5"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4" fillId="0" borderId="14" xfId="0" applyFont="1" applyBorder="1" applyAlignment="1">
      <alignment vertical="center" wrapText="1"/>
    </xf>
    <xf numFmtId="0" fontId="24" fillId="0" borderId="8" xfId="0" applyFont="1" applyBorder="1" applyAlignment="1">
      <alignment vertical="center" wrapText="1"/>
    </xf>
    <xf numFmtId="0" fontId="24" fillId="0" borderId="12" xfId="0" applyFont="1" applyBorder="1" applyAlignment="1">
      <alignment vertical="center" wrapText="1"/>
    </xf>
    <xf numFmtId="170" fontId="20" fillId="2" borderId="14" xfId="0" applyNumberFormat="1" applyFont="1" applyFill="1" applyBorder="1" applyAlignment="1">
      <alignment horizontal="center" vertical="center"/>
    </xf>
    <xf numFmtId="170" fontId="20" fillId="2" borderId="12" xfId="0" applyNumberFormat="1" applyFont="1" applyFill="1" applyBorder="1" applyAlignment="1">
      <alignment horizontal="center" vertical="center"/>
    </xf>
    <xf numFmtId="0" fontId="10" fillId="0" borderId="0" xfId="0" applyFont="1"/>
    <xf numFmtId="0" fontId="16" fillId="0" borderId="0" xfId="4" applyAlignment="1" applyProtection="1">
      <alignment horizontal="center" vertical="justify"/>
    </xf>
    <xf numFmtId="0" fontId="18" fillId="0" borderId="8" xfId="0" applyFont="1" applyBorder="1" applyAlignment="1" applyProtection="1">
      <alignment horizontal="left" wrapText="1"/>
      <protection locked="0"/>
    </xf>
    <xf numFmtId="0" fontId="18" fillId="0" borderId="8" xfId="0" applyFont="1" applyBorder="1" applyAlignment="1">
      <alignment horizontal="left" wrapText="1"/>
    </xf>
    <xf numFmtId="0" fontId="28" fillId="0" borderId="7" xfId="0" applyFont="1" applyBorder="1" applyAlignment="1" applyProtection="1">
      <alignment horizontal="left"/>
      <protection locked="0"/>
    </xf>
    <xf numFmtId="168" fontId="25" fillId="0" borderId="0" xfId="0" applyNumberFormat="1" applyFont="1" applyAlignment="1">
      <alignment horizontal="left"/>
    </xf>
    <xf numFmtId="0" fontId="25" fillId="0" borderId="0" xfId="0" applyFont="1" applyAlignment="1">
      <alignment horizontal="left"/>
    </xf>
    <xf numFmtId="15" fontId="28" fillId="0" borderId="8" xfId="0" applyNumberFormat="1" applyFont="1" applyBorder="1" applyAlignment="1" applyProtection="1">
      <alignment horizontal="left"/>
      <protection locked="0"/>
    </xf>
    <xf numFmtId="0" fontId="28" fillId="0" borderId="8" xfId="0" applyFont="1" applyBorder="1" applyAlignment="1" applyProtection="1">
      <alignment horizontal="left"/>
      <protection locked="0"/>
    </xf>
    <xf numFmtId="0" fontId="29" fillId="0" borderId="0" xfId="0" applyFont="1"/>
    <xf numFmtId="0" fontId="25" fillId="0" borderId="1" xfId="0" applyFont="1" applyBorder="1" applyAlignment="1">
      <alignment horizontal="right"/>
    </xf>
    <xf numFmtId="0" fontId="45" fillId="0" borderId="11" xfId="0" applyFont="1" applyBorder="1"/>
    <xf numFmtId="0" fontId="35" fillId="2" borderId="17" xfId="0" applyFont="1" applyFill="1" applyBorder="1" applyAlignment="1">
      <alignment horizontal="left"/>
    </xf>
    <xf numFmtId="0" fontId="25" fillId="0" borderId="1" xfId="0" applyFont="1" applyBorder="1"/>
    <xf numFmtId="0" fontId="28" fillId="0" borderId="8" xfId="0" applyFont="1" applyBorder="1" applyAlignment="1">
      <alignment horizontal="left" wrapText="1"/>
    </xf>
    <xf numFmtId="0" fontId="27" fillId="0" borderId="0" xfId="1" applyFont="1" applyAlignment="1">
      <alignment horizontal="left" vertical="top"/>
    </xf>
    <xf numFmtId="0" fontId="49" fillId="0" borderId="0" xfId="1" applyFont="1" applyAlignment="1">
      <alignment horizontal="center"/>
    </xf>
    <xf numFmtId="0" fontId="27" fillId="0" borderId="0" xfId="1" applyFont="1" applyAlignment="1">
      <alignment vertical="top" wrapText="1"/>
    </xf>
    <xf numFmtId="0" fontId="23" fillId="0" borderId="10" xfId="7" applyFont="1" applyBorder="1" applyAlignment="1" applyProtection="1">
      <alignment horizontal="left" vertical="top" wrapText="1"/>
      <protection locked="0"/>
    </xf>
    <xf numFmtId="0" fontId="23" fillId="0" borderId="0" xfId="7" applyFont="1" applyAlignment="1" applyProtection="1">
      <alignment horizontal="left" vertical="top" wrapText="1"/>
      <protection locked="0"/>
    </xf>
    <xf numFmtId="0" fontId="23" fillId="0" borderId="15" xfId="7" applyFont="1" applyBorder="1" applyAlignment="1" applyProtection="1">
      <alignment horizontal="left" vertical="top" wrapText="1"/>
      <protection locked="0"/>
    </xf>
    <xf numFmtId="0" fontId="23" fillId="0" borderId="6" xfId="7" applyFont="1" applyBorder="1" applyAlignment="1" applyProtection="1">
      <alignment horizontal="left" vertical="top" wrapText="1"/>
      <protection locked="0"/>
    </xf>
    <xf numFmtId="0" fontId="23" fillId="0" borderId="7" xfId="7" applyFont="1" applyBorder="1" applyAlignment="1" applyProtection="1">
      <alignment horizontal="left" vertical="top" wrapText="1"/>
      <protection locked="0"/>
    </xf>
    <xf numFmtId="0" fontId="23" fillId="0" borderId="9" xfId="7" applyFont="1" applyBorder="1" applyAlignment="1" applyProtection="1">
      <alignment horizontal="left" vertical="top" wrapText="1"/>
      <protection locked="0"/>
    </xf>
    <xf numFmtId="0" fontId="23" fillId="0" borderId="8" xfId="7" applyFont="1" applyBorder="1" applyAlignment="1" applyProtection="1">
      <alignment horizontal="left" wrapText="1"/>
      <protection locked="0"/>
    </xf>
    <xf numFmtId="0" fontId="23" fillId="0" borderId="12" xfId="7" applyFont="1" applyBorder="1" applyAlignment="1" applyProtection="1">
      <alignment horizontal="left" wrapText="1"/>
      <protection locked="0"/>
    </xf>
    <xf numFmtId="0" fontId="51" fillId="0" borderId="5" xfId="7" applyFont="1" applyBorder="1"/>
    <xf numFmtId="0" fontId="51" fillId="0" borderId="1" xfId="7" applyFont="1" applyBorder="1"/>
    <xf numFmtId="0" fontId="51" fillId="0" borderId="13" xfId="7" applyFont="1" applyBorder="1"/>
    <xf numFmtId="0" fontId="31" fillId="0" borderId="1" xfId="7" applyFont="1" applyBorder="1" applyAlignment="1">
      <alignment horizontal="center"/>
    </xf>
    <xf numFmtId="0" fontId="51" fillId="0" borderId="22" xfId="7" applyFont="1" applyBorder="1" applyAlignment="1">
      <alignment wrapText="1"/>
    </xf>
    <xf numFmtId="0" fontId="51" fillId="0" borderId="17" xfId="7" applyFont="1" applyBorder="1" applyAlignment="1">
      <alignment wrapText="1"/>
    </xf>
    <xf numFmtId="0" fontId="53" fillId="0" borderId="17" xfId="7" applyFont="1" applyBorder="1" applyAlignment="1" applyProtection="1">
      <alignment horizontal="left" vertical="top" wrapText="1"/>
      <protection locked="0"/>
    </xf>
    <xf numFmtId="0" fontId="53" fillId="0" borderId="21" xfId="7" applyFont="1" applyBorder="1" applyAlignment="1" applyProtection="1">
      <alignment horizontal="left" vertical="top" wrapText="1"/>
      <protection locked="0"/>
    </xf>
    <xf numFmtId="0" fontId="53" fillId="0" borderId="0" xfId="7" applyFont="1" applyAlignment="1" applyProtection="1">
      <alignment horizontal="left" vertical="top" wrapText="1"/>
      <protection locked="0"/>
    </xf>
    <xf numFmtId="0" fontId="53" fillId="0" borderId="15" xfId="7" applyFont="1" applyBorder="1" applyAlignment="1" applyProtection="1">
      <alignment horizontal="left" vertical="top" wrapText="1"/>
      <protection locked="0"/>
    </xf>
    <xf numFmtId="0" fontId="27" fillId="0" borderId="10" xfId="7" applyFont="1" applyBorder="1"/>
    <xf numFmtId="0" fontId="27" fillId="0" borderId="0" xfId="7" applyFont="1"/>
    <xf numFmtId="0" fontId="54" fillId="0" borderId="6" xfId="7" applyFont="1" applyBorder="1"/>
    <xf numFmtId="0" fontId="54" fillId="0" borderId="7" xfId="7" applyFont="1" applyBorder="1"/>
    <xf numFmtId="0" fontId="54" fillId="0" borderId="9" xfId="7" applyFont="1" applyBorder="1"/>
    <xf numFmtId="0" fontId="27" fillId="0" borderId="1" xfId="7" applyFont="1" applyBorder="1"/>
    <xf numFmtId="0" fontId="27" fillId="0" borderId="13" xfId="7" applyFont="1" applyBorder="1"/>
    <xf numFmtId="0" fontId="31" fillId="0" borderId="10" xfId="7" applyFont="1" applyBorder="1" applyAlignment="1" applyProtection="1">
      <alignment horizontal="left" vertical="top" wrapText="1"/>
      <protection locked="0"/>
    </xf>
    <xf numFmtId="0" fontId="31" fillId="0" borderId="0" xfId="7" applyFont="1" applyAlignment="1" applyProtection="1">
      <alignment horizontal="left" vertical="top" wrapText="1"/>
      <protection locked="0"/>
    </xf>
    <xf numFmtId="0" fontId="31" fillId="0" borderId="15" xfId="7" applyFont="1" applyBorder="1" applyAlignment="1" applyProtection="1">
      <alignment horizontal="left" vertical="top" wrapText="1"/>
      <protection locked="0"/>
    </xf>
    <xf numFmtId="0" fontId="23" fillId="0" borderId="1" xfId="7" applyFont="1" applyBorder="1" applyAlignment="1">
      <alignment horizontal="left" vertical="top" wrapText="1"/>
    </xf>
    <xf numFmtId="0" fontId="23" fillId="0" borderId="13" xfId="7" applyFont="1" applyBorder="1" applyAlignment="1">
      <alignment horizontal="left" vertical="top" wrapText="1"/>
    </xf>
    <xf numFmtId="0" fontId="23" fillId="0" borderId="7" xfId="7" applyFont="1" applyBorder="1" applyAlignment="1">
      <alignment horizontal="left" vertical="top" wrapText="1"/>
    </xf>
    <xf numFmtId="0" fontId="23" fillId="0" borderId="9" xfId="7" applyFont="1" applyBorder="1" applyAlignment="1">
      <alignment horizontal="left" vertical="top" wrapText="1"/>
    </xf>
    <xf numFmtId="0" fontId="50" fillId="4" borderId="10" xfId="7" applyFont="1" applyFill="1" applyBorder="1" applyAlignment="1">
      <alignment horizontal="center" vertical="top"/>
    </xf>
    <xf numFmtId="0" fontId="50" fillId="4" borderId="0" xfId="7" applyFont="1" applyFill="1" applyAlignment="1">
      <alignment horizontal="center" vertical="top"/>
    </xf>
    <xf numFmtId="0" fontId="50" fillId="4" borderId="15" xfId="7" applyFont="1" applyFill="1" applyBorder="1" applyAlignment="1">
      <alignment horizontal="center" vertical="top"/>
    </xf>
    <xf numFmtId="0" fontId="49" fillId="0" borderId="0" xfId="7" applyFont="1" applyAlignment="1">
      <alignment horizontal="center" wrapText="1"/>
    </xf>
    <xf numFmtId="0" fontId="50" fillId="4" borderId="5" xfId="7" applyFont="1" applyFill="1" applyBorder="1" applyAlignment="1">
      <alignment horizontal="center"/>
    </xf>
    <xf numFmtId="0" fontId="50" fillId="4" borderId="1" xfId="7" applyFont="1" applyFill="1" applyBorder="1" applyAlignment="1">
      <alignment horizontal="center"/>
    </xf>
    <xf numFmtId="0" fontId="50" fillId="4" borderId="13" xfId="7" applyFont="1" applyFill="1" applyBorder="1" applyAlignment="1">
      <alignment horizontal="center"/>
    </xf>
    <xf numFmtId="0" fontId="50" fillId="4" borderId="6" xfId="7" applyFont="1" applyFill="1" applyBorder="1" applyAlignment="1">
      <alignment horizontal="center"/>
    </xf>
    <xf numFmtId="0" fontId="50" fillId="4" borderId="7" xfId="7" applyFont="1" applyFill="1" applyBorder="1" applyAlignment="1">
      <alignment horizontal="center"/>
    </xf>
    <xf numFmtId="0" fontId="50" fillId="4" borderId="9" xfId="7" applyFont="1" applyFill="1" applyBorder="1" applyAlignment="1">
      <alignment horizontal="center"/>
    </xf>
    <xf numFmtId="0" fontId="27" fillId="0" borderId="6" xfId="7" applyFont="1" applyBorder="1"/>
    <xf numFmtId="0" fontId="27" fillId="0" borderId="7" xfId="7" applyFont="1" applyBorder="1"/>
    <xf numFmtId="0" fontId="27" fillId="0" borderId="9" xfId="7" applyFont="1" applyBorder="1"/>
    <xf numFmtId="165" fontId="23" fillId="0" borderId="1" xfId="7" applyNumberFormat="1" applyFont="1" applyBorder="1" applyAlignment="1">
      <alignment horizontal="left" vertical="top" wrapText="1"/>
    </xf>
    <xf numFmtId="165" fontId="23" fillId="0" borderId="13" xfId="7" applyNumberFormat="1" applyFont="1" applyBorder="1" applyAlignment="1">
      <alignment horizontal="left" vertical="top" wrapText="1"/>
    </xf>
    <xf numFmtId="165" fontId="23" fillId="0" borderId="7" xfId="7" applyNumberFormat="1" applyFont="1" applyBorder="1" applyAlignment="1">
      <alignment horizontal="left" vertical="top" wrapText="1"/>
    </xf>
    <xf numFmtId="165" fontId="23" fillId="0" borderId="9" xfId="7" applyNumberFormat="1" applyFont="1" applyBorder="1" applyAlignment="1">
      <alignment horizontal="left" vertical="top" wrapText="1"/>
    </xf>
    <xf numFmtId="14" fontId="27" fillId="0" borderId="7" xfId="1" applyNumberFormat="1" applyFont="1" applyBorder="1" applyAlignment="1" applyProtection="1">
      <alignment horizontal="center"/>
      <protection locked="0"/>
    </xf>
  </cellXfs>
  <cellStyles count="8">
    <cellStyle name="Hyperlink" xfId="4" builtinId="8"/>
    <cellStyle name="Normal" xfId="0" builtinId="0"/>
    <cellStyle name="Normal 2" xfId="2" xr:uid="{00000000-0005-0000-0000-000002000000}"/>
    <cellStyle name="Normal 3" xfId="1" xr:uid="{00000000-0005-0000-0000-000003000000}"/>
    <cellStyle name="Normal 4" xfId="3" xr:uid="{00000000-0005-0000-0000-000004000000}"/>
    <cellStyle name="Normal 4 2" xfId="6" xr:uid="{00000000-0005-0000-0000-000005000000}"/>
    <cellStyle name="Normal 4 3" xfId="7" xr:uid="{00000000-0005-0000-0000-000006000000}"/>
    <cellStyle name="Percent" xfId="5" builtinId="5"/>
  </cellStyles>
  <dxfs count="47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34998626667073579"/>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FF"/>
      <color rgb="FFFF33CC"/>
      <color rgb="FF00FF00"/>
      <color rgb="FFCCCCFF"/>
      <color rgb="FFFF0000"/>
      <color rgb="FFFF9999"/>
      <color rgb="FF00FFFF"/>
      <color rgb="FFFF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290426</xdr:colOff>
      <xdr:row>2</xdr:row>
      <xdr:rowOff>90401</xdr:rowOff>
    </xdr:from>
    <xdr:to>
      <xdr:col>10</xdr:col>
      <xdr:colOff>244476</xdr:colOff>
      <xdr:row>9</xdr:row>
      <xdr:rowOff>109753</xdr:rowOff>
    </xdr:to>
    <xdr:pic>
      <xdr:nvPicPr>
        <xdr:cNvPr id="3" name="Picture 2" descr="USDA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776" y="585701"/>
          <a:ext cx="1814600" cy="1152827"/>
        </a:xfrm>
        <a:prstGeom prst="rect">
          <a:avLst/>
        </a:prstGeom>
      </xdr:spPr>
    </xdr:pic>
    <xdr:clientData/>
  </xdr:twoCellAnchor>
  <xdr:twoCellAnchor editAs="oneCell">
    <xdr:from>
      <xdr:col>4</xdr:col>
      <xdr:colOff>452873</xdr:colOff>
      <xdr:row>125</xdr:row>
      <xdr:rowOff>60614</xdr:rowOff>
    </xdr:from>
    <xdr:to>
      <xdr:col>12</xdr:col>
      <xdr:colOff>435554</xdr:colOff>
      <xdr:row>137</xdr:row>
      <xdr:rowOff>281101</xdr:rowOff>
    </xdr:to>
    <xdr:pic>
      <xdr:nvPicPr>
        <xdr:cNvPr id="19" name="Picture 18" descr="USDA Logo">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1673" y="30159614"/>
          <a:ext cx="3640281" cy="2154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396240</xdr:colOff>
      <xdr:row>70</xdr:row>
      <xdr:rowOff>93069</xdr:rowOff>
    </xdr:from>
    <xdr:to>
      <xdr:col>8</xdr:col>
      <xdr:colOff>411775</xdr:colOff>
      <xdr:row>74</xdr:row>
      <xdr:rowOff>247651</xdr:rowOff>
    </xdr:to>
    <xdr:pic>
      <xdr:nvPicPr>
        <xdr:cNvPr id="5" name="Picture 4" descr="USDA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15494"/>
          <a:ext cx="1768135" cy="1259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396240</xdr:colOff>
      <xdr:row>67</xdr:row>
      <xdr:rowOff>93069</xdr:rowOff>
    </xdr:from>
    <xdr:to>
      <xdr:col>8</xdr:col>
      <xdr:colOff>419100</xdr:colOff>
      <xdr:row>71</xdr:row>
      <xdr:rowOff>252869</xdr:rowOff>
    </xdr:to>
    <xdr:pic>
      <xdr:nvPicPr>
        <xdr:cNvPr id="2" name="Picture 1" descr="USD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44069"/>
          <a:ext cx="1775460" cy="126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257175</xdr:colOff>
      <xdr:row>0</xdr:row>
      <xdr:rowOff>0</xdr:rowOff>
    </xdr:from>
    <xdr:to>
      <xdr:col>23</xdr:col>
      <xdr:colOff>540457</xdr:colOff>
      <xdr:row>3</xdr:row>
      <xdr:rowOff>140605</xdr:rowOff>
    </xdr:to>
    <xdr:pic>
      <xdr:nvPicPr>
        <xdr:cNvPr id="2" name="Picture 1" descr="USDA Logo">
          <a:extLst>
            <a:ext uri="{FF2B5EF4-FFF2-40B4-BE49-F238E27FC236}">
              <a16:creationId xmlns:a16="http://schemas.microsoft.com/office/drawing/2014/main" id="{3344B7D2-F2E0-4E75-B385-72055574B73E}"/>
            </a:ext>
          </a:extLst>
        </xdr:cNvPr>
        <xdr:cNvPicPr>
          <a:picLocks noChangeAspect="1"/>
        </xdr:cNvPicPr>
      </xdr:nvPicPr>
      <xdr:blipFill>
        <a:blip xmlns:r="http://schemas.openxmlformats.org/officeDocument/2006/relationships" r:embed="rId1"/>
        <a:stretch>
          <a:fillRect/>
        </a:stretch>
      </xdr:blipFill>
      <xdr:spPr>
        <a:xfrm>
          <a:off x="10020300" y="0"/>
          <a:ext cx="1032582" cy="7756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A1:AD138"/>
  <sheetViews>
    <sheetView showGridLines="0" view="pageLayout" topLeftCell="D35" zoomScale="203" zoomScaleNormal="100" zoomScaleSheetLayoutView="100" zoomScalePageLayoutView="203" workbookViewId="0">
      <selection activeCell="G52" sqref="G52:Q52"/>
    </sheetView>
  </sheetViews>
  <sheetFormatPr defaultColWidth="9.19921875" defaultRowHeight="12.75" x14ac:dyDescent="0.35"/>
  <cols>
    <col min="1" max="17" width="6.53125" customWidth="1"/>
  </cols>
  <sheetData>
    <row r="1" spans="1:20" ht="19.5" customHeight="1" x14ac:dyDescent="0.6">
      <c r="A1" s="236" t="s">
        <v>596</v>
      </c>
      <c r="B1" s="236"/>
      <c r="C1" s="236"/>
      <c r="D1" s="236"/>
      <c r="E1" s="236"/>
      <c r="F1" s="236"/>
      <c r="G1" s="236"/>
      <c r="H1" s="236"/>
      <c r="I1" s="236"/>
      <c r="J1" s="236"/>
      <c r="K1" s="236"/>
      <c r="L1" s="236"/>
      <c r="M1" s="236"/>
      <c r="N1" s="236"/>
      <c r="O1" s="236"/>
      <c r="P1" s="236"/>
      <c r="Q1" s="236"/>
    </row>
    <row r="2" spans="1:20" ht="19.5" customHeight="1" x14ac:dyDescent="0.6">
      <c r="A2" s="236" t="s">
        <v>0</v>
      </c>
      <c r="B2" s="236"/>
      <c r="C2" s="236"/>
      <c r="D2" s="236"/>
      <c r="E2" s="236"/>
      <c r="F2" s="236"/>
      <c r="G2" s="236"/>
      <c r="H2" s="236"/>
      <c r="I2" s="236"/>
      <c r="J2" s="236"/>
      <c r="K2" s="236"/>
      <c r="L2" s="236"/>
      <c r="M2" s="236"/>
      <c r="N2" s="236"/>
      <c r="O2" s="236"/>
      <c r="P2" s="236"/>
      <c r="Q2" s="236"/>
    </row>
    <row r="3" spans="1:20" x14ac:dyDescent="0.35">
      <c r="A3" s="237"/>
      <c r="B3" s="237"/>
      <c r="C3" s="237"/>
      <c r="D3" s="237"/>
      <c r="E3" s="237"/>
      <c r="F3" s="237"/>
      <c r="G3" s="237"/>
      <c r="H3" s="237"/>
      <c r="I3" s="237"/>
      <c r="J3" s="237"/>
      <c r="K3" s="237"/>
      <c r="L3" s="237"/>
      <c r="M3" s="237"/>
      <c r="N3" s="237"/>
      <c r="O3" s="237"/>
      <c r="P3" s="237"/>
      <c r="Q3" s="237"/>
    </row>
    <row r="4" spans="1:20" x14ac:dyDescent="0.35">
      <c r="A4" s="237"/>
      <c r="B4" s="237"/>
      <c r="C4" s="237"/>
      <c r="D4" s="237"/>
      <c r="E4" s="237"/>
      <c r="F4" s="237"/>
      <c r="G4" s="237"/>
      <c r="H4" s="237"/>
      <c r="I4" s="237"/>
      <c r="J4" s="237"/>
      <c r="K4" s="237"/>
      <c r="L4" s="237"/>
      <c r="M4" s="237"/>
      <c r="N4" s="237"/>
      <c r="O4" s="237"/>
      <c r="P4" s="237"/>
      <c r="Q4" s="237"/>
    </row>
    <row r="5" spans="1:20" x14ac:dyDescent="0.35">
      <c r="A5" s="237"/>
      <c r="B5" s="237"/>
      <c r="C5" s="237"/>
      <c r="D5" s="237"/>
      <c r="E5" s="237"/>
      <c r="F5" s="237"/>
      <c r="G5" s="237"/>
      <c r="H5" s="237"/>
      <c r="I5" s="237"/>
      <c r="J5" s="237"/>
      <c r="K5" s="237"/>
      <c r="L5" s="237"/>
      <c r="M5" s="237"/>
      <c r="N5" s="237"/>
      <c r="O5" s="237"/>
      <c r="P5" s="237"/>
      <c r="Q5" s="237"/>
    </row>
    <row r="6" spans="1:20" x14ac:dyDescent="0.35">
      <c r="A6" s="237"/>
      <c r="B6" s="237"/>
      <c r="C6" s="237"/>
      <c r="D6" s="237"/>
      <c r="E6" s="237"/>
      <c r="F6" s="237"/>
      <c r="G6" s="237"/>
      <c r="H6" s="237"/>
      <c r="I6" s="237"/>
      <c r="J6" s="237"/>
      <c r="K6" s="237"/>
      <c r="L6" s="237"/>
      <c r="M6" s="237"/>
      <c r="N6" s="237"/>
      <c r="O6" s="237"/>
      <c r="P6" s="237"/>
      <c r="Q6" s="237"/>
    </row>
    <row r="7" spans="1:20" x14ac:dyDescent="0.35">
      <c r="A7" s="237"/>
      <c r="B7" s="237"/>
      <c r="C7" s="237"/>
      <c r="D7" s="237"/>
      <c r="E7" s="237"/>
      <c r="F7" s="237"/>
      <c r="G7" s="237"/>
      <c r="H7" s="237"/>
      <c r="I7" s="237"/>
      <c r="J7" s="237"/>
      <c r="K7" s="237"/>
      <c r="L7" s="237"/>
      <c r="M7" s="237"/>
      <c r="N7" s="237"/>
      <c r="O7" s="237"/>
      <c r="P7" s="237"/>
      <c r="Q7" s="237"/>
    </row>
    <row r="8" spans="1:20" x14ac:dyDescent="0.35">
      <c r="A8" s="237"/>
      <c r="B8" s="237"/>
      <c r="C8" s="237"/>
      <c r="D8" s="237"/>
      <c r="E8" s="237"/>
      <c r="F8" s="237"/>
      <c r="G8" s="237"/>
      <c r="H8" s="237"/>
      <c r="I8" s="237"/>
      <c r="J8" s="237"/>
      <c r="K8" s="237"/>
      <c r="L8" s="237"/>
      <c r="M8" s="237"/>
      <c r="N8" s="237"/>
      <c r="O8" s="237"/>
      <c r="P8" s="237"/>
      <c r="Q8" s="237"/>
    </row>
    <row r="9" spans="1:20" x14ac:dyDescent="0.35">
      <c r="A9" s="237"/>
      <c r="B9" s="237"/>
      <c r="C9" s="237"/>
      <c r="D9" s="237"/>
      <c r="E9" s="237"/>
      <c r="F9" s="237"/>
      <c r="G9" s="237"/>
      <c r="H9" s="237"/>
      <c r="I9" s="237"/>
      <c r="J9" s="237"/>
      <c r="K9" s="237"/>
      <c r="L9" s="237"/>
      <c r="M9" s="237"/>
      <c r="N9" s="237"/>
      <c r="O9" s="237"/>
      <c r="P9" s="237"/>
      <c r="Q9" s="237"/>
    </row>
    <row r="10" spans="1:20" ht="17.25" customHeight="1" x14ac:dyDescent="0.35">
      <c r="A10" s="237"/>
      <c r="B10" s="237"/>
      <c r="C10" s="237"/>
      <c r="D10" s="237"/>
      <c r="E10" s="237"/>
      <c r="F10" s="237"/>
      <c r="G10" s="237"/>
      <c r="H10" s="237"/>
      <c r="I10" s="237"/>
      <c r="J10" s="237"/>
      <c r="K10" s="237"/>
      <c r="L10" s="237"/>
      <c r="M10" s="237"/>
      <c r="N10" s="237"/>
      <c r="O10" s="237"/>
      <c r="P10" s="237"/>
      <c r="Q10" s="237"/>
    </row>
    <row r="11" spans="1:20" ht="7.15" hidden="1" customHeight="1" x14ac:dyDescent="0.35">
      <c r="A11" s="238"/>
      <c r="B11" s="238"/>
      <c r="C11" s="238"/>
      <c r="D11" s="238"/>
      <c r="E11" s="238"/>
      <c r="F11" s="238"/>
      <c r="G11" s="238"/>
      <c r="H11" s="238"/>
      <c r="I11" s="238"/>
      <c r="J11" s="238"/>
      <c r="K11" s="238"/>
      <c r="L11" s="238"/>
      <c r="M11" s="238"/>
      <c r="N11" s="238"/>
      <c r="O11" s="238"/>
      <c r="P11" s="238"/>
      <c r="Q11" s="238"/>
    </row>
    <row r="12" spans="1:20" ht="15" customHeight="1" x14ac:dyDescent="0.35">
      <c r="A12" s="239" t="s">
        <v>1</v>
      </c>
      <c r="B12" s="240"/>
      <c r="C12" s="240"/>
      <c r="D12" s="240"/>
      <c r="E12" s="240"/>
      <c r="F12" s="240"/>
      <c r="G12" s="240"/>
      <c r="H12" s="240"/>
      <c r="I12" s="240"/>
      <c r="J12" s="240"/>
      <c r="K12" s="240"/>
      <c r="L12" s="240"/>
      <c r="M12" s="240"/>
      <c r="N12" s="240"/>
      <c r="O12" s="240"/>
      <c r="P12" s="240"/>
      <c r="Q12" s="240"/>
      <c r="T12" s="9"/>
    </row>
    <row r="13" spans="1:20" ht="13.5" customHeight="1" x14ac:dyDescent="0.35">
      <c r="A13" s="240"/>
      <c r="B13" s="240"/>
      <c r="C13" s="240"/>
      <c r="D13" s="240"/>
      <c r="E13" s="240"/>
      <c r="F13" s="240"/>
      <c r="G13" s="240"/>
      <c r="H13" s="240"/>
      <c r="I13" s="240"/>
      <c r="J13" s="240"/>
      <c r="K13" s="240"/>
      <c r="L13" s="240"/>
      <c r="M13" s="240"/>
      <c r="N13" s="240"/>
      <c r="O13" s="240"/>
      <c r="P13" s="240"/>
      <c r="Q13" s="240"/>
    </row>
    <row r="14" spans="1:20" ht="27.75" customHeight="1" x14ac:dyDescent="0.35">
      <c r="A14" s="240"/>
      <c r="B14" s="240"/>
      <c r="C14" s="240"/>
      <c r="D14" s="240"/>
      <c r="E14" s="240"/>
      <c r="F14" s="240"/>
      <c r="G14" s="240"/>
      <c r="H14" s="240"/>
      <c r="I14" s="240"/>
      <c r="J14" s="240"/>
      <c r="K14" s="240"/>
      <c r="L14" s="240"/>
      <c r="M14" s="240"/>
      <c r="N14" s="240"/>
      <c r="O14" s="240"/>
      <c r="P14" s="240"/>
      <c r="Q14" s="240"/>
    </row>
    <row r="15" spans="1:20" ht="4.5" customHeight="1" x14ac:dyDescent="0.35">
      <c r="A15" s="172"/>
      <c r="B15" s="172"/>
      <c r="C15" s="172"/>
      <c r="D15" s="172"/>
      <c r="E15" s="172"/>
      <c r="F15" s="172"/>
      <c r="G15" s="172"/>
      <c r="H15" s="172"/>
      <c r="I15" s="172"/>
      <c r="J15" s="172"/>
      <c r="K15" s="172"/>
      <c r="L15" s="172"/>
      <c r="M15" s="172"/>
      <c r="N15" s="172"/>
      <c r="O15" s="172"/>
      <c r="P15" s="172"/>
      <c r="Q15" s="172"/>
    </row>
    <row r="16" spans="1:20" ht="15" customHeight="1" x14ac:dyDescent="0.4">
      <c r="A16" s="241" t="s">
        <v>2</v>
      </c>
      <c r="B16" s="242"/>
      <c r="C16" s="242"/>
      <c r="D16" s="242"/>
      <c r="E16" s="242"/>
      <c r="F16" s="242"/>
      <c r="G16" s="242"/>
      <c r="H16" s="242"/>
      <c r="I16" s="242"/>
      <c r="J16" s="243"/>
      <c r="K16" s="243"/>
      <c r="L16" s="243"/>
      <c r="M16" s="243"/>
      <c r="N16" s="243"/>
      <c r="O16" s="243"/>
      <c r="P16" s="243"/>
      <c r="Q16" s="244"/>
    </row>
    <row r="17" spans="1:30" ht="20.2" customHeight="1" x14ac:dyDescent="0.35">
      <c r="A17" s="245" t="s">
        <v>3</v>
      </c>
      <c r="B17" s="197"/>
      <c r="C17" s="197"/>
      <c r="D17" s="246" t="s">
        <v>655</v>
      </c>
      <c r="E17" s="247"/>
      <c r="F17" s="247"/>
      <c r="G17" s="247"/>
      <c r="H17" s="247"/>
      <c r="I17" s="247"/>
      <c r="J17" s="247"/>
      <c r="K17" s="247"/>
      <c r="L17" s="247"/>
      <c r="M17" s="247"/>
      <c r="N17" s="247"/>
      <c r="O17" s="247"/>
      <c r="P17" s="247"/>
      <c r="Q17" s="247"/>
    </row>
    <row r="18" spans="1:30" ht="20.2" customHeight="1" x14ac:dyDescent="0.35">
      <c r="A18" s="197" t="s">
        <v>4</v>
      </c>
      <c r="B18" s="197"/>
      <c r="C18" s="197"/>
      <c r="D18" s="197"/>
      <c r="E18" s="197"/>
      <c r="F18" s="197"/>
      <c r="G18" s="197"/>
      <c r="H18" s="197"/>
      <c r="I18" s="197"/>
      <c r="J18" s="197" t="s">
        <v>5</v>
      </c>
      <c r="K18" s="197"/>
      <c r="L18" s="20" t="s">
        <v>6</v>
      </c>
      <c r="M18" s="248"/>
      <c r="N18" s="248"/>
      <c r="O18" s="248"/>
      <c r="P18" s="248"/>
      <c r="Q18" s="248"/>
    </row>
    <row r="19" spans="1:30" ht="20.2" customHeight="1" x14ac:dyDescent="0.35">
      <c r="A19" s="197" t="s">
        <v>7</v>
      </c>
      <c r="B19" s="197"/>
      <c r="C19" s="196" t="s">
        <v>656</v>
      </c>
      <c r="D19" s="196"/>
      <c r="E19" s="196"/>
      <c r="F19" s="196"/>
      <c r="G19" s="196"/>
      <c r="H19" s="196"/>
      <c r="I19" s="196"/>
      <c r="J19" s="197" t="s">
        <v>8</v>
      </c>
      <c r="K19" s="197"/>
      <c r="L19" s="197"/>
      <c r="M19" s="196" t="s">
        <v>657</v>
      </c>
      <c r="N19" s="196"/>
      <c r="O19" s="196"/>
      <c r="P19" s="196"/>
      <c r="Q19" s="196"/>
      <c r="T19" s="9"/>
    </row>
    <row r="20" spans="1:30" ht="20.2" customHeight="1" x14ac:dyDescent="0.45">
      <c r="A20" s="245" t="s">
        <v>9</v>
      </c>
      <c r="B20" s="245"/>
      <c r="C20" s="245"/>
      <c r="D20" s="197"/>
      <c r="E20" s="197"/>
      <c r="F20" s="197"/>
      <c r="G20" s="197"/>
      <c r="H20" s="197"/>
      <c r="I20" s="197"/>
      <c r="J20" s="197"/>
      <c r="K20" s="197"/>
      <c r="L20" s="197"/>
      <c r="M20" s="32" t="s">
        <v>10</v>
      </c>
      <c r="N20" s="31"/>
      <c r="O20" s="19" t="s">
        <v>6</v>
      </c>
      <c r="P20" s="32" t="s">
        <v>11</v>
      </c>
      <c r="Q20" s="31" t="s">
        <v>547</v>
      </c>
      <c r="R20" s="21" t="s">
        <v>6</v>
      </c>
      <c r="T20" s="9"/>
    </row>
    <row r="21" spans="1:30" ht="20.2" customHeight="1" x14ac:dyDescent="0.45">
      <c r="A21" s="195" t="s">
        <v>12</v>
      </c>
      <c r="B21" s="195"/>
      <c r="C21" s="195"/>
      <c r="D21" s="195"/>
      <c r="E21" s="31" t="s">
        <v>547</v>
      </c>
      <c r="F21" s="159" t="s">
        <v>13</v>
      </c>
      <c r="G21" s="19"/>
      <c r="H21" s="19"/>
      <c r="I21" s="197" t="s">
        <v>14</v>
      </c>
      <c r="J21" s="197"/>
      <c r="K21" s="197"/>
      <c r="L21" s="197"/>
      <c r="M21" s="196">
        <v>3396466</v>
      </c>
      <c r="N21" s="196"/>
      <c r="O21" s="196"/>
      <c r="P21" s="196"/>
      <c r="Q21" s="196"/>
    </row>
    <row r="22" spans="1:30" ht="20.2" customHeight="1" x14ac:dyDescent="0.35">
      <c r="A22" s="197" t="s">
        <v>7</v>
      </c>
      <c r="B22" s="197"/>
      <c r="C22" s="223"/>
      <c r="D22" s="223"/>
      <c r="E22" s="223"/>
      <c r="F22" s="223"/>
      <c r="G22" s="223"/>
      <c r="H22" s="223"/>
      <c r="I22" s="223"/>
      <c r="J22" s="197" t="s">
        <v>8</v>
      </c>
      <c r="K22" s="197"/>
      <c r="L22" s="197"/>
      <c r="M22" s="196"/>
      <c r="N22" s="196"/>
      <c r="O22" s="196"/>
      <c r="P22" s="196"/>
      <c r="Q22" s="196"/>
    </row>
    <row r="23" spans="1:30" ht="20.2" customHeight="1" x14ac:dyDescent="0.35">
      <c r="A23" s="197" t="s">
        <v>15</v>
      </c>
      <c r="B23" s="197"/>
      <c r="C23" s="197"/>
      <c r="D23" s="196" t="s">
        <v>658</v>
      </c>
      <c r="E23" s="196"/>
      <c r="F23" s="196"/>
      <c r="G23" s="196"/>
      <c r="H23" s="196"/>
      <c r="I23" s="196"/>
      <c r="J23" s="197" t="s">
        <v>16</v>
      </c>
      <c r="K23" s="197"/>
      <c r="L23" s="197"/>
      <c r="M23" s="196" t="s">
        <v>611</v>
      </c>
      <c r="N23" s="196"/>
      <c r="O23" s="196"/>
      <c r="P23" s="196"/>
      <c r="Q23" s="196"/>
    </row>
    <row r="24" spans="1:30" ht="20.2" customHeight="1" x14ac:dyDescent="0.35">
      <c r="A24" s="197" t="s">
        <v>17</v>
      </c>
      <c r="B24" s="197"/>
      <c r="C24" s="197"/>
      <c r="D24" s="196" t="s">
        <v>659</v>
      </c>
      <c r="E24" s="196"/>
      <c r="F24" s="196"/>
      <c r="G24" s="196"/>
      <c r="H24" s="196"/>
      <c r="I24" s="196"/>
      <c r="J24" s="197" t="s">
        <v>18</v>
      </c>
      <c r="K24" s="197"/>
      <c r="L24" s="197"/>
      <c r="M24" s="196"/>
      <c r="N24" s="196"/>
      <c r="O24" s="196"/>
      <c r="P24" s="196"/>
      <c r="Q24" s="196"/>
    </row>
    <row r="25" spans="1:30" ht="20.2" customHeight="1" x14ac:dyDescent="0.35">
      <c r="A25" s="224" t="s">
        <v>19</v>
      </c>
      <c r="B25" s="224"/>
      <c r="C25" s="197"/>
      <c r="D25" s="234" t="s">
        <v>660</v>
      </c>
      <c r="E25" s="234"/>
      <c r="F25" s="234"/>
      <c r="G25" s="234"/>
      <c r="H25" s="234"/>
      <c r="I25" s="234"/>
      <c r="J25" s="234"/>
      <c r="K25" s="234"/>
      <c r="L25" s="234"/>
      <c r="M25" s="234"/>
      <c r="N25" s="234"/>
      <c r="O25" s="234"/>
      <c r="P25" s="234"/>
      <c r="Q25" s="234"/>
    </row>
    <row r="26" spans="1:30" ht="20.2" customHeight="1" x14ac:dyDescent="0.45">
      <c r="A26" s="197" t="s">
        <v>599</v>
      </c>
      <c r="B26" s="197"/>
      <c r="C26" s="197"/>
      <c r="D26" s="197"/>
      <c r="E26" s="197"/>
      <c r="F26" s="197"/>
      <c r="G26" s="197"/>
      <c r="H26" s="197"/>
      <c r="I26" s="197"/>
      <c r="J26" s="197"/>
      <c r="K26" s="197"/>
      <c r="L26" s="197"/>
      <c r="M26" s="32" t="s">
        <v>10</v>
      </c>
      <c r="N26" s="31"/>
      <c r="O26" s="19" t="s">
        <v>6</v>
      </c>
      <c r="P26" s="32" t="s">
        <v>11</v>
      </c>
      <c r="Q26" s="31" t="s">
        <v>547</v>
      </c>
      <c r="Z26" s="9"/>
    </row>
    <row r="27" spans="1:30" s="151" customFormat="1" ht="21.7" customHeight="1" x14ac:dyDescent="0.4">
      <c r="A27" s="232" t="s">
        <v>20</v>
      </c>
      <c r="B27" s="232"/>
      <c r="C27" s="232"/>
      <c r="D27" s="232"/>
      <c r="E27" s="232"/>
      <c r="F27" s="232"/>
      <c r="G27" s="232"/>
      <c r="H27" s="232"/>
      <c r="I27" s="232"/>
      <c r="J27" s="232"/>
      <c r="K27" s="232"/>
      <c r="M27" s="152" t="s">
        <v>10</v>
      </c>
      <c r="N27" s="153"/>
      <c r="P27" s="152" t="s">
        <v>11</v>
      </c>
      <c r="Q27" s="153" t="s">
        <v>547</v>
      </c>
    </row>
    <row r="28" spans="1:30" ht="4.5" customHeight="1" x14ac:dyDescent="0.35">
      <c r="A28" s="136"/>
      <c r="B28" s="136"/>
      <c r="C28" s="136"/>
      <c r="D28" s="136"/>
      <c r="E28" s="136"/>
      <c r="F28" s="136"/>
      <c r="G28" s="136"/>
      <c r="H28" s="136"/>
      <c r="I28" s="136"/>
      <c r="J28" s="136"/>
      <c r="K28" s="136"/>
      <c r="L28" s="136"/>
      <c r="M28" s="136"/>
      <c r="N28" s="172"/>
      <c r="O28" s="136"/>
      <c r="P28" s="136"/>
      <c r="Q28" s="172"/>
    </row>
    <row r="29" spans="1:30" ht="15" customHeight="1" x14ac:dyDescent="0.4">
      <c r="A29" s="210" t="s">
        <v>21</v>
      </c>
      <c r="B29" s="211"/>
      <c r="C29" s="211"/>
      <c r="D29" s="211"/>
      <c r="E29" s="211"/>
      <c r="F29" s="211"/>
      <c r="G29" s="211"/>
      <c r="H29" s="211"/>
      <c r="I29" s="211"/>
      <c r="J29" s="212"/>
      <c r="K29" s="212"/>
      <c r="L29" s="212"/>
      <c r="M29" s="212"/>
      <c r="N29" s="212"/>
      <c r="O29" s="212"/>
      <c r="P29" s="212"/>
      <c r="Q29" s="213"/>
    </row>
    <row r="30" spans="1:30" ht="20.2" customHeight="1" x14ac:dyDescent="0.4">
      <c r="A30" s="198" t="s">
        <v>22</v>
      </c>
      <c r="B30" s="198"/>
      <c r="C30" s="198"/>
      <c r="D30" s="197" t="s">
        <v>23</v>
      </c>
      <c r="E30" s="197"/>
      <c r="F30" s="159" t="s">
        <v>24</v>
      </c>
      <c r="G30" s="202">
        <v>45482</v>
      </c>
      <c r="H30" s="203"/>
      <c r="I30" s="203"/>
      <c r="J30" s="203"/>
      <c r="K30" s="203"/>
      <c r="L30" s="159" t="s">
        <v>25</v>
      </c>
      <c r="M30" s="204" t="s">
        <v>661</v>
      </c>
      <c r="N30" s="204"/>
      <c r="O30" s="204"/>
      <c r="P30" s="204"/>
      <c r="Q30" s="204"/>
      <c r="V30" s="5"/>
      <c r="W30" s="5"/>
      <c r="X30" s="5"/>
    </row>
    <row r="31" spans="1:30" ht="20.2" customHeight="1" x14ac:dyDescent="0.4">
      <c r="A31" s="198"/>
      <c r="B31" s="198"/>
      <c r="C31" s="198"/>
      <c r="D31" s="197" t="s">
        <v>26</v>
      </c>
      <c r="E31" s="197"/>
      <c r="F31" s="159" t="s">
        <v>24</v>
      </c>
      <c r="G31" s="202">
        <v>45565</v>
      </c>
      <c r="H31" s="203"/>
      <c r="I31" s="203"/>
      <c r="J31" s="203"/>
      <c r="K31" s="203"/>
      <c r="L31" s="159" t="s">
        <v>27</v>
      </c>
      <c r="M31" s="204" t="s">
        <v>669</v>
      </c>
      <c r="N31" s="204"/>
      <c r="O31" s="204"/>
      <c r="P31" s="204"/>
      <c r="Q31" s="204"/>
      <c r="Y31" s="5"/>
      <c r="Z31" s="5"/>
      <c r="AA31" s="5"/>
      <c r="AB31" s="5"/>
      <c r="AC31" s="5"/>
      <c r="AD31" s="5"/>
    </row>
    <row r="32" spans="1:30" ht="21.7" customHeight="1" x14ac:dyDescent="0.35">
      <c r="A32" s="197" t="s">
        <v>28</v>
      </c>
      <c r="B32" s="197"/>
      <c r="C32" s="197"/>
      <c r="D32" s="197"/>
      <c r="E32" s="197"/>
      <c r="F32" s="197"/>
      <c r="G32" s="203" t="s">
        <v>612</v>
      </c>
      <c r="H32" s="203"/>
      <c r="I32" s="203"/>
      <c r="J32" s="203"/>
      <c r="K32" s="203"/>
      <c r="L32" s="203"/>
      <c r="M32" s="203"/>
      <c r="N32" s="203"/>
      <c r="O32" s="203"/>
      <c r="P32" s="203"/>
      <c r="Q32" s="203"/>
      <c r="T32" s="11"/>
      <c r="X32" s="12"/>
    </row>
    <row r="33" spans="1:24" ht="21.7" customHeight="1" x14ac:dyDescent="0.35">
      <c r="A33" s="197" t="s">
        <v>29</v>
      </c>
      <c r="B33" s="197"/>
      <c r="C33" s="197"/>
      <c r="D33" s="197"/>
      <c r="E33" s="197"/>
      <c r="F33" s="197"/>
      <c r="G33" s="203" t="s">
        <v>613</v>
      </c>
      <c r="H33" s="203"/>
      <c r="I33" s="203"/>
      <c r="J33" s="203"/>
      <c r="K33" s="203"/>
      <c r="L33" s="203"/>
      <c r="M33" s="203"/>
      <c r="N33" s="203"/>
      <c r="O33" s="203"/>
      <c r="P33" s="203"/>
      <c r="Q33" s="203"/>
      <c r="T33" s="11"/>
      <c r="X33" s="12"/>
    </row>
    <row r="34" spans="1:24" ht="21.7" customHeight="1" x14ac:dyDescent="0.35">
      <c r="A34" s="197" t="s">
        <v>30</v>
      </c>
      <c r="B34" s="197"/>
      <c r="C34" s="197"/>
      <c r="D34" s="197"/>
      <c r="E34" s="197"/>
      <c r="F34" s="197"/>
      <c r="G34" s="205" t="s">
        <v>670</v>
      </c>
      <c r="H34" s="205"/>
      <c r="I34" s="205"/>
      <c r="J34" s="205"/>
      <c r="K34" s="205"/>
      <c r="L34" s="205"/>
      <c r="M34" s="205"/>
      <c r="N34" s="205"/>
      <c r="O34" s="205"/>
      <c r="P34" s="205"/>
      <c r="Q34" s="205"/>
    </row>
    <row r="35" spans="1:24" ht="21.7" customHeight="1" x14ac:dyDescent="0.35">
      <c r="A35" s="197" t="s">
        <v>31</v>
      </c>
      <c r="B35" s="197"/>
      <c r="C35" s="197"/>
      <c r="D35" s="197"/>
      <c r="E35" s="197"/>
      <c r="F35" s="197"/>
      <c r="G35" s="205" t="s">
        <v>614</v>
      </c>
      <c r="H35" s="205"/>
      <c r="I35" s="205"/>
      <c r="J35" s="205"/>
      <c r="K35" s="205"/>
      <c r="L35" s="205"/>
      <c r="M35" s="205"/>
      <c r="N35" s="205"/>
      <c r="O35" s="205"/>
      <c r="P35" s="205"/>
      <c r="Q35" s="205"/>
    </row>
    <row r="36" spans="1:24" ht="21.7" customHeight="1" x14ac:dyDescent="0.35">
      <c r="A36" s="197" t="s">
        <v>32</v>
      </c>
      <c r="B36" s="197"/>
      <c r="C36" s="197"/>
      <c r="D36" s="197"/>
      <c r="E36" s="197"/>
      <c r="F36" s="197"/>
      <c r="G36" s="205" t="s">
        <v>614</v>
      </c>
      <c r="H36" s="205"/>
      <c r="I36" s="205"/>
      <c r="J36" s="205"/>
      <c r="K36" s="205"/>
      <c r="L36" s="205"/>
      <c r="M36" s="205"/>
      <c r="N36" s="205"/>
      <c r="O36" s="205"/>
      <c r="P36" s="205"/>
      <c r="Q36" s="205"/>
    </row>
    <row r="37" spans="1:24" ht="21.7" customHeight="1" x14ac:dyDescent="0.35">
      <c r="A37" s="197" t="s">
        <v>33</v>
      </c>
      <c r="B37" s="197"/>
      <c r="C37" s="197"/>
      <c r="D37" s="197"/>
      <c r="E37" s="197"/>
      <c r="F37" s="197"/>
      <c r="G37" s="216">
        <v>2434</v>
      </c>
      <c r="H37" s="216"/>
      <c r="I37" s="216"/>
      <c r="J37" s="216"/>
      <c r="K37" s="216"/>
      <c r="L37" s="216"/>
      <c r="M37" s="216"/>
      <c r="N37" s="216"/>
      <c r="O37" s="216"/>
      <c r="P37" s="216"/>
      <c r="Q37" s="216"/>
    </row>
    <row r="38" spans="1:24" ht="21.7" customHeight="1" x14ac:dyDescent="0.35">
      <c r="A38" s="197" t="s">
        <v>34</v>
      </c>
      <c r="B38" s="197"/>
      <c r="C38" s="197"/>
      <c r="D38" s="197"/>
      <c r="E38" s="197"/>
      <c r="F38" s="197"/>
      <c r="G38" s="233" t="s">
        <v>650</v>
      </c>
      <c r="H38" s="233"/>
      <c r="I38" s="233"/>
      <c r="J38" s="233"/>
      <c r="K38" s="233"/>
      <c r="L38" s="233"/>
      <c r="M38" s="233"/>
      <c r="N38" s="233"/>
      <c r="O38" s="233"/>
      <c r="P38" s="233"/>
      <c r="Q38" s="233"/>
    </row>
    <row r="39" spans="1:24" ht="6" customHeight="1" x14ac:dyDescent="0.35">
      <c r="A39" s="197"/>
      <c r="B39" s="197"/>
      <c r="C39" s="197"/>
      <c r="D39" s="197"/>
      <c r="E39" s="197"/>
      <c r="F39" s="197"/>
      <c r="G39" s="224"/>
      <c r="H39" s="224"/>
      <c r="I39" s="224"/>
      <c r="J39" s="224"/>
      <c r="L39" s="206"/>
      <c r="M39" s="206"/>
      <c r="N39" s="206"/>
      <c r="O39" s="206"/>
      <c r="P39" s="206"/>
      <c r="Q39" s="206"/>
    </row>
    <row r="40" spans="1:24" ht="4.5" customHeight="1" x14ac:dyDescent="0.35">
      <c r="A40" s="136"/>
      <c r="B40" s="136"/>
      <c r="C40" s="136"/>
      <c r="D40" s="136"/>
      <c r="E40" s="136"/>
      <c r="F40" s="136"/>
      <c r="G40" s="136"/>
      <c r="H40" s="136"/>
      <c r="I40" s="136"/>
      <c r="J40" s="136"/>
      <c r="K40" s="136"/>
      <c r="L40" s="136"/>
      <c r="M40" s="136"/>
      <c r="N40" s="136"/>
      <c r="O40" s="136"/>
      <c r="P40" s="136"/>
      <c r="Q40" s="136"/>
    </row>
    <row r="41" spans="1:24" ht="15" customHeight="1" x14ac:dyDescent="0.4">
      <c r="A41" s="210" t="s">
        <v>35</v>
      </c>
      <c r="B41" s="211"/>
      <c r="C41" s="211"/>
      <c r="D41" s="211"/>
      <c r="E41" s="211"/>
      <c r="F41" s="211"/>
      <c r="G41" s="211"/>
      <c r="H41" s="211"/>
      <c r="I41" s="211"/>
      <c r="J41" s="212"/>
      <c r="K41" s="212"/>
      <c r="L41" s="212"/>
      <c r="M41" s="212"/>
      <c r="N41" s="212"/>
      <c r="O41" s="212"/>
      <c r="P41" s="212"/>
      <c r="Q41" s="213"/>
    </row>
    <row r="42" spans="1:24" ht="4.5" customHeight="1" x14ac:dyDescent="0.35">
      <c r="A42" s="137"/>
      <c r="B42" s="137"/>
      <c r="C42" s="137"/>
      <c r="D42" s="137"/>
      <c r="E42" s="137"/>
      <c r="F42" s="137"/>
      <c r="G42" s="137"/>
      <c r="H42" s="137"/>
      <c r="I42" s="137"/>
      <c r="J42" s="137"/>
      <c r="K42" s="137"/>
      <c r="L42" s="137"/>
      <c r="M42" s="137"/>
      <c r="N42" s="137"/>
      <c r="O42" s="137"/>
      <c r="P42" s="137"/>
      <c r="Q42" s="137"/>
    </row>
    <row r="43" spans="1:24" ht="20.2" customHeight="1" x14ac:dyDescent="0.35">
      <c r="A43" s="198" t="s">
        <v>36</v>
      </c>
      <c r="B43" s="198"/>
      <c r="C43" s="198"/>
      <c r="D43" s="198"/>
      <c r="E43" s="198"/>
      <c r="F43" s="198"/>
      <c r="G43" s="197" t="s">
        <v>37</v>
      </c>
      <c r="H43" s="197"/>
      <c r="I43" s="197"/>
      <c r="J43" s="197"/>
      <c r="K43" s="223" t="s">
        <v>649</v>
      </c>
      <c r="L43" s="223"/>
      <c r="M43" s="223"/>
      <c r="N43" s="223"/>
      <c r="O43" s="223"/>
      <c r="P43" s="223"/>
      <c r="Q43" s="223"/>
    </row>
    <row r="44" spans="1:24" ht="20.2" customHeight="1" x14ac:dyDescent="0.35">
      <c r="A44" s="198"/>
      <c r="B44" s="198"/>
      <c r="C44" s="198"/>
      <c r="D44" s="198"/>
      <c r="E44" s="198"/>
      <c r="F44" s="198"/>
      <c r="G44" s="197" t="s">
        <v>38</v>
      </c>
      <c r="H44" s="197"/>
      <c r="I44" s="197"/>
      <c r="J44" s="197"/>
      <c r="K44" s="223" t="s">
        <v>662</v>
      </c>
      <c r="L44" s="223"/>
      <c r="M44" s="223"/>
      <c r="N44" s="223"/>
      <c r="O44" s="223"/>
      <c r="P44" s="223"/>
      <c r="Q44" s="223"/>
    </row>
    <row r="45" spans="1:24" ht="20.2" customHeight="1" x14ac:dyDescent="0.35">
      <c r="A45" s="198"/>
      <c r="B45" s="198"/>
      <c r="C45" s="198"/>
      <c r="D45" s="198"/>
      <c r="E45" s="198"/>
      <c r="F45" s="198"/>
      <c r="G45" s="197"/>
      <c r="H45" s="197"/>
      <c r="I45" s="197"/>
      <c r="J45" s="197"/>
      <c r="K45" s="206" t="s">
        <v>649</v>
      </c>
      <c r="L45" s="206"/>
      <c r="M45" s="206"/>
      <c r="N45" s="206"/>
      <c r="O45" s="206"/>
      <c r="P45" s="206"/>
      <c r="Q45" s="206"/>
    </row>
    <row r="46" spans="1:24" ht="4.5" customHeight="1" x14ac:dyDescent="0.35">
      <c r="A46" s="136"/>
      <c r="B46" s="136"/>
      <c r="C46" s="136"/>
      <c r="D46" s="136"/>
      <c r="E46" s="136"/>
      <c r="F46" s="136"/>
      <c r="G46" s="136"/>
      <c r="H46" s="136"/>
      <c r="I46" s="136"/>
      <c r="J46" s="136"/>
      <c r="K46" s="172"/>
      <c r="L46" s="172"/>
      <c r="M46" s="172"/>
      <c r="N46" s="172"/>
      <c r="O46" s="172"/>
      <c r="P46" s="172"/>
      <c r="Q46" s="172"/>
    </row>
    <row r="47" spans="1:24" ht="15" customHeight="1" x14ac:dyDescent="0.4">
      <c r="A47" s="210" t="s">
        <v>39</v>
      </c>
      <c r="B47" s="211"/>
      <c r="C47" s="211"/>
      <c r="D47" s="211"/>
      <c r="E47" s="211"/>
      <c r="F47" s="211"/>
      <c r="G47" s="211"/>
      <c r="H47" s="211"/>
      <c r="I47" s="211"/>
      <c r="J47" s="212"/>
      <c r="K47" s="212"/>
      <c r="L47" s="212"/>
      <c r="M47" s="212"/>
      <c r="N47" s="212"/>
      <c r="O47" s="212"/>
      <c r="P47" s="212"/>
      <c r="Q47" s="213"/>
    </row>
    <row r="48" spans="1:24" ht="4.5" customHeight="1" x14ac:dyDescent="0.35">
      <c r="A48" s="172"/>
      <c r="B48" s="172"/>
      <c r="C48" s="172"/>
      <c r="D48" s="172"/>
      <c r="E48" s="172"/>
      <c r="F48" s="172"/>
      <c r="G48" s="172"/>
      <c r="H48" s="172"/>
      <c r="I48" s="172"/>
      <c r="J48" s="172"/>
      <c r="K48" s="172"/>
      <c r="L48" s="172"/>
      <c r="M48" s="172"/>
      <c r="N48" s="172"/>
      <c r="O48" s="172"/>
      <c r="P48" s="172"/>
      <c r="Q48" s="172"/>
    </row>
    <row r="49" spans="1:17" ht="15" customHeight="1" x14ac:dyDescent="0.35">
      <c r="A49" s="222" t="s">
        <v>40</v>
      </c>
      <c r="B49" s="222"/>
      <c r="C49" s="222"/>
      <c r="D49" s="222"/>
      <c r="E49" s="222"/>
      <c r="F49" s="222"/>
      <c r="G49" s="235" t="s">
        <v>668</v>
      </c>
      <c r="H49" s="235"/>
      <c r="I49" s="235"/>
      <c r="J49" s="235"/>
      <c r="K49" s="235"/>
      <c r="L49" s="235"/>
      <c r="M49" s="235"/>
      <c r="N49" s="235"/>
      <c r="O49" s="235"/>
      <c r="P49" s="235"/>
      <c r="Q49" s="235"/>
    </row>
    <row r="50" spans="1:17" ht="15" customHeight="1" x14ac:dyDescent="0.35">
      <c r="A50" s="222"/>
      <c r="B50" s="222"/>
      <c r="C50" s="222"/>
      <c r="D50" s="222"/>
      <c r="E50" s="222"/>
      <c r="F50" s="222"/>
      <c r="G50" s="235"/>
      <c r="H50" s="235"/>
      <c r="I50" s="235"/>
      <c r="J50" s="235"/>
      <c r="K50" s="235"/>
      <c r="L50" s="235"/>
      <c r="M50" s="235"/>
      <c r="N50" s="235"/>
      <c r="O50" s="235"/>
      <c r="P50" s="235"/>
      <c r="Q50" s="235"/>
    </row>
    <row r="51" spans="1:17" ht="20.2" customHeight="1" x14ac:dyDescent="0.35">
      <c r="A51" s="222" t="s">
        <v>41</v>
      </c>
      <c r="B51" s="222"/>
      <c r="C51" s="222"/>
      <c r="D51" s="222"/>
      <c r="E51" s="222"/>
      <c r="F51" s="222"/>
      <c r="G51" s="221" t="s">
        <v>658</v>
      </c>
      <c r="H51" s="221"/>
      <c r="I51" s="221"/>
      <c r="J51" s="221"/>
      <c r="K51" s="221"/>
      <c r="L51" s="221"/>
      <c r="M51" s="221"/>
      <c r="N51" s="221"/>
      <c r="O51" s="221"/>
      <c r="P51" s="221"/>
      <c r="Q51" s="221"/>
    </row>
    <row r="52" spans="1:17" ht="20.2" customHeight="1" x14ac:dyDescent="0.35">
      <c r="A52" s="222" t="s">
        <v>42</v>
      </c>
      <c r="B52" s="222"/>
      <c r="C52" s="222"/>
      <c r="D52" s="222"/>
      <c r="E52" s="222"/>
      <c r="F52" s="222"/>
      <c r="G52" s="221" t="s">
        <v>671</v>
      </c>
      <c r="H52" s="221"/>
      <c r="I52" s="221"/>
      <c r="J52" s="221"/>
      <c r="K52" s="221"/>
      <c r="L52" s="221"/>
      <c r="M52" s="221"/>
      <c r="N52" s="221"/>
      <c r="O52" s="221"/>
      <c r="P52" s="221"/>
      <c r="Q52" s="221"/>
    </row>
    <row r="53" spans="1:17" ht="28.5" customHeight="1" x14ac:dyDescent="0.35">
      <c r="A53" s="228" t="s">
        <v>43</v>
      </c>
      <c r="B53" s="228"/>
      <c r="C53" s="228"/>
      <c r="D53" s="228"/>
      <c r="E53" s="228"/>
      <c r="F53" s="228"/>
      <c r="G53" s="228"/>
      <c r="H53" s="228"/>
      <c r="I53" s="228"/>
      <c r="J53" s="228"/>
      <c r="K53" s="228"/>
      <c r="L53" s="228"/>
      <c r="M53" s="228"/>
      <c r="N53" s="228"/>
      <c r="O53" s="228"/>
      <c r="P53" s="228"/>
      <c r="Q53" s="228"/>
    </row>
    <row r="54" spans="1:17" ht="6.75" hidden="1" customHeight="1" x14ac:dyDescent="0.35">
      <c r="A54" s="229"/>
      <c r="B54" s="229"/>
      <c r="C54" s="229"/>
      <c r="D54" s="229"/>
      <c r="E54" s="229"/>
      <c r="F54" s="229"/>
      <c r="G54" s="229"/>
      <c r="H54" s="229"/>
      <c r="I54" s="229"/>
      <c r="J54" s="229"/>
      <c r="K54" s="229"/>
      <c r="L54" s="229"/>
      <c r="M54" s="229"/>
      <c r="N54" s="229"/>
      <c r="O54" s="229"/>
      <c r="P54" s="229"/>
      <c r="Q54" s="229"/>
    </row>
    <row r="55" spans="1:17" ht="20.2" customHeight="1" x14ac:dyDescent="0.4">
      <c r="A55" s="201" t="s">
        <v>598</v>
      </c>
      <c r="B55" s="201"/>
      <c r="C55" s="201"/>
      <c r="D55" s="201"/>
      <c r="E55" s="201"/>
      <c r="F55" s="201"/>
      <c r="G55" s="201"/>
      <c r="H55" s="201"/>
      <c r="I55" s="201"/>
      <c r="J55" s="201"/>
      <c r="K55" s="201"/>
      <c r="L55" s="201"/>
      <c r="M55" s="201"/>
      <c r="N55" s="201"/>
      <c r="O55" s="201"/>
      <c r="P55" s="201"/>
      <c r="Q55" s="201"/>
    </row>
    <row r="56" spans="1:17" ht="20.2" customHeight="1" x14ac:dyDescent="0.4">
      <c r="A56" s="33" t="s">
        <v>6</v>
      </c>
      <c r="B56" s="35"/>
      <c r="C56" s="35"/>
      <c r="D56" s="35"/>
      <c r="E56" s="35"/>
      <c r="F56" s="35"/>
      <c r="G56" s="32" t="s">
        <v>10</v>
      </c>
      <c r="H56" s="34" t="s">
        <v>547</v>
      </c>
      <c r="I56" s="33" t="s">
        <v>6</v>
      </c>
      <c r="J56" s="32" t="s">
        <v>11</v>
      </c>
      <c r="K56" s="34"/>
      <c r="L56" s="35"/>
      <c r="M56" s="35"/>
      <c r="N56" s="35"/>
      <c r="O56" s="35"/>
      <c r="P56" s="35"/>
      <c r="Q56" s="35"/>
    </row>
    <row r="57" spans="1:17" ht="10.050000000000001" customHeight="1" x14ac:dyDescent="0.4">
      <c r="A57" s="35"/>
      <c r="B57" s="35"/>
      <c r="C57" s="35"/>
      <c r="D57" s="35"/>
      <c r="E57" s="35"/>
      <c r="F57" s="35"/>
      <c r="G57" s="35"/>
      <c r="H57" s="35"/>
      <c r="I57" s="35"/>
      <c r="J57" s="35"/>
      <c r="K57" s="35"/>
      <c r="L57" s="35"/>
      <c r="M57" s="35"/>
      <c r="N57" s="35"/>
      <c r="O57" s="35"/>
      <c r="P57" s="35"/>
      <c r="Q57" s="35"/>
    </row>
    <row r="58" spans="1:17" ht="20.2" customHeight="1" x14ac:dyDescent="0.4">
      <c r="A58" s="201" t="s">
        <v>44</v>
      </c>
      <c r="B58" s="201"/>
      <c r="C58" s="201"/>
      <c r="D58" s="201"/>
      <c r="E58" s="201"/>
      <c r="F58" s="201"/>
      <c r="G58" s="201"/>
      <c r="H58" s="201"/>
      <c r="I58" s="201"/>
      <c r="J58" s="201"/>
      <c r="K58" s="201"/>
      <c r="L58" s="201"/>
      <c r="M58" s="201"/>
      <c r="N58" s="201"/>
      <c r="O58" s="201"/>
      <c r="P58" s="201"/>
      <c r="Q58" s="201"/>
    </row>
    <row r="59" spans="1:17" ht="20.2" customHeight="1" x14ac:dyDescent="0.4">
      <c r="A59" s="35"/>
      <c r="B59" s="35"/>
      <c r="C59" s="35"/>
      <c r="D59" s="35"/>
      <c r="E59" s="35"/>
      <c r="F59" s="35"/>
      <c r="G59" s="32" t="s">
        <v>10</v>
      </c>
      <c r="H59" s="34" t="s">
        <v>547</v>
      </c>
      <c r="I59" s="32" t="s">
        <v>6</v>
      </c>
      <c r="J59" s="32" t="s">
        <v>11</v>
      </c>
      <c r="K59" s="34"/>
      <c r="L59" s="32" t="s">
        <v>6</v>
      </c>
      <c r="M59" s="32" t="s">
        <v>45</v>
      </c>
      <c r="N59" s="34"/>
      <c r="O59" s="36"/>
      <c r="P59" s="35"/>
      <c r="Q59" s="35"/>
    </row>
    <row r="60" spans="1:17" ht="10.050000000000001" customHeight="1" x14ac:dyDescent="0.4">
      <c r="A60" s="35"/>
      <c r="B60" s="35"/>
      <c r="C60" s="35"/>
      <c r="D60" s="35"/>
      <c r="E60" s="35"/>
      <c r="F60" s="35"/>
      <c r="G60" s="35"/>
      <c r="H60" s="35"/>
      <c r="I60" s="35"/>
      <c r="J60" s="35"/>
      <c r="K60" s="35"/>
      <c r="L60" s="32"/>
      <c r="M60" s="35"/>
      <c r="N60" s="35"/>
      <c r="O60" s="35"/>
      <c r="P60" s="35"/>
      <c r="Q60" s="35"/>
    </row>
    <row r="61" spans="1:17" ht="10.050000000000001" customHeight="1" x14ac:dyDescent="0.4">
      <c r="A61" s="35"/>
      <c r="B61" s="35"/>
      <c r="C61" s="35"/>
      <c r="D61" s="35"/>
      <c r="E61" s="35"/>
      <c r="F61" s="35"/>
      <c r="G61" s="35"/>
      <c r="H61" s="35"/>
      <c r="I61" s="35"/>
      <c r="J61" s="35"/>
      <c r="K61" s="35"/>
      <c r="L61" s="35"/>
      <c r="M61" s="35"/>
      <c r="N61" s="35"/>
      <c r="O61" s="35"/>
      <c r="P61" s="35"/>
      <c r="Q61" s="35"/>
    </row>
    <row r="62" spans="1:17" ht="20.2" customHeight="1" x14ac:dyDescent="0.4">
      <c r="A62" s="201" t="s">
        <v>46</v>
      </c>
      <c r="B62" s="201"/>
      <c r="C62" s="201"/>
      <c r="D62" s="201"/>
      <c r="E62" s="201"/>
      <c r="F62" s="201"/>
      <c r="G62" s="201"/>
      <c r="H62" s="201"/>
      <c r="I62" s="201"/>
      <c r="J62" s="201"/>
      <c r="K62" s="201"/>
      <c r="L62" s="201"/>
      <c r="M62" s="201"/>
      <c r="N62" s="201"/>
      <c r="O62" s="201"/>
      <c r="P62" s="201"/>
      <c r="Q62" s="201"/>
    </row>
    <row r="63" spans="1:17" ht="20.2" customHeight="1" x14ac:dyDescent="0.4">
      <c r="A63" s="35"/>
      <c r="B63" s="35"/>
      <c r="C63" s="35"/>
      <c r="D63" s="35"/>
      <c r="E63" s="35"/>
      <c r="F63" s="35"/>
      <c r="G63" s="32" t="s">
        <v>10</v>
      </c>
      <c r="H63" s="34"/>
      <c r="I63" s="32" t="s">
        <v>6</v>
      </c>
      <c r="J63" s="32" t="s">
        <v>11</v>
      </c>
      <c r="K63" s="34"/>
      <c r="L63" s="32" t="s">
        <v>6</v>
      </c>
      <c r="M63" s="32" t="s">
        <v>45</v>
      </c>
      <c r="N63" s="34" t="s">
        <v>547</v>
      </c>
      <c r="O63" s="35"/>
      <c r="P63" s="35"/>
      <c r="Q63" s="35"/>
    </row>
    <row r="64" spans="1:17" ht="10.050000000000001" customHeight="1" x14ac:dyDescent="0.4">
      <c r="A64" s="35"/>
      <c r="B64" s="35"/>
      <c r="C64" s="35"/>
      <c r="D64" s="35"/>
      <c r="E64" s="35"/>
      <c r="F64" s="35"/>
      <c r="G64" s="35"/>
      <c r="H64" s="35"/>
      <c r="I64" s="35"/>
      <c r="J64" s="35"/>
      <c r="K64" s="35"/>
      <c r="L64" s="35"/>
      <c r="M64" s="35"/>
      <c r="N64" s="35"/>
      <c r="O64" s="35"/>
      <c r="P64" s="35"/>
      <c r="Q64" s="35"/>
    </row>
    <row r="65" spans="1:17" s="13" customFormat="1" ht="30" customHeight="1" x14ac:dyDescent="0.35">
      <c r="A65" s="198" t="s">
        <v>47</v>
      </c>
      <c r="B65" s="198"/>
      <c r="C65" s="198"/>
      <c r="D65" s="198"/>
      <c r="E65" s="198"/>
      <c r="F65" s="198"/>
      <c r="G65" s="198"/>
      <c r="H65" s="198"/>
      <c r="I65" s="198"/>
      <c r="J65" s="198"/>
      <c r="K65" s="198"/>
      <c r="L65" s="198"/>
      <c r="M65" s="198"/>
      <c r="N65" s="198"/>
      <c r="O65" s="198"/>
      <c r="P65" s="198"/>
      <c r="Q65" s="198"/>
    </row>
    <row r="66" spans="1:17" ht="20.2" customHeight="1" x14ac:dyDescent="0.4">
      <c r="A66" s="35"/>
      <c r="B66" s="35"/>
      <c r="C66" s="35"/>
      <c r="D66" s="35"/>
      <c r="E66" s="35"/>
      <c r="F66" s="35"/>
      <c r="G66" s="32" t="s">
        <v>10</v>
      </c>
      <c r="H66" s="34"/>
      <c r="I66" s="32" t="s">
        <v>6</v>
      </c>
      <c r="J66" s="32" t="s">
        <v>11</v>
      </c>
      <c r="K66" s="34"/>
      <c r="L66" s="32" t="s">
        <v>6</v>
      </c>
      <c r="M66" s="32" t="s">
        <v>45</v>
      </c>
      <c r="N66" s="34" t="s">
        <v>547</v>
      </c>
      <c r="O66" s="35"/>
      <c r="P66" s="35"/>
      <c r="Q66" s="35"/>
    </row>
    <row r="67" spans="1:17" ht="10.050000000000001" customHeight="1" x14ac:dyDescent="0.4">
      <c r="A67" s="35"/>
      <c r="B67" s="35"/>
      <c r="C67" s="35"/>
      <c r="D67" s="35"/>
      <c r="E67" s="35"/>
      <c r="F67" s="35"/>
      <c r="G67" s="35"/>
      <c r="H67" s="35"/>
      <c r="I67" s="35"/>
      <c r="J67" s="35"/>
      <c r="K67" s="35"/>
      <c r="L67" s="35"/>
      <c r="M67" s="35"/>
      <c r="N67" s="35"/>
      <c r="O67" s="35"/>
      <c r="P67" s="35"/>
      <c r="Q67" s="35"/>
    </row>
    <row r="68" spans="1:17" ht="20.2" customHeight="1" x14ac:dyDescent="0.4">
      <c r="A68" s="201" t="s">
        <v>48</v>
      </c>
      <c r="B68" s="201"/>
      <c r="C68" s="201"/>
      <c r="D68" s="201"/>
      <c r="E68" s="201"/>
      <c r="F68" s="201"/>
      <c r="G68" s="201"/>
      <c r="H68" s="201"/>
      <c r="I68" s="201"/>
      <c r="J68" s="201"/>
      <c r="K68" s="201"/>
      <c r="L68" s="201"/>
      <c r="M68" s="201"/>
      <c r="N68" s="201"/>
      <c r="O68" s="201"/>
      <c r="P68" s="201"/>
      <c r="Q68" s="201"/>
    </row>
    <row r="69" spans="1:17" ht="20.2" customHeight="1" x14ac:dyDescent="0.4">
      <c r="A69" s="35"/>
      <c r="B69" s="35" t="s">
        <v>6</v>
      </c>
      <c r="C69" s="35"/>
      <c r="D69" s="35"/>
      <c r="E69" s="35"/>
      <c r="F69" s="35"/>
      <c r="G69" s="32" t="s">
        <v>10</v>
      </c>
      <c r="H69" s="34"/>
      <c r="I69" s="32" t="s">
        <v>6</v>
      </c>
      <c r="J69" s="32" t="s">
        <v>11</v>
      </c>
      <c r="K69" s="34" t="s">
        <v>547</v>
      </c>
      <c r="L69" s="32" t="s">
        <v>6</v>
      </c>
      <c r="M69" s="35"/>
      <c r="N69" s="35"/>
      <c r="O69" s="35"/>
      <c r="P69" s="35"/>
      <c r="Q69" s="35"/>
    </row>
    <row r="70" spans="1:17" ht="20.2" customHeight="1" x14ac:dyDescent="0.4">
      <c r="A70" s="35"/>
      <c r="B70" s="35"/>
      <c r="C70" s="35"/>
      <c r="D70" s="35"/>
      <c r="E70" s="35"/>
      <c r="F70" s="35"/>
      <c r="G70" s="35"/>
      <c r="H70" s="35"/>
      <c r="I70" s="35"/>
      <c r="J70" s="35"/>
      <c r="K70" s="35"/>
      <c r="L70" s="35"/>
      <c r="M70" s="35"/>
      <c r="N70" s="35"/>
      <c r="O70" s="35"/>
      <c r="P70" s="35"/>
      <c r="Q70" s="35"/>
    </row>
    <row r="71" spans="1:17" ht="20.2" customHeight="1" x14ac:dyDescent="0.4">
      <c r="A71" s="35"/>
      <c r="B71" s="35"/>
      <c r="C71" s="35"/>
      <c r="D71" s="35"/>
      <c r="E71" s="35"/>
      <c r="F71" s="35"/>
      <c r="G71" s="35"/>
      <c r="H71" s="35"/>
      <c r="I71" s="35"/>
      <c r="J71" s="35"/>
      <c r="K71" s="35"/>
      <c r="L71" s="35"/>
      <c r="M71" s="35"/>
      <c r="N71" s="35"/>
      <c r="O71" s="35"/>
      <c r="P71" s="35"/>
      <c r="Q71" s="35"/>
    </row>
    <row r="72" spans="1:17" ht="15" customHeight="1" x14ac:dyDescent="0.35">
      <c r="A72" s="230" t="s">
        <v>49</v>
      </c>
      <c r="B72" s="230"/>
      <c r="C72" s="230"/>
      <c r="D72" s="230"/>
      <c r="E72" s="230"/>
      <c r="F72" s="230"/>
      <c r="G72" s="230"/>
      <c r="H72" s="230"/>
      <c r="I72" s="230"/>
      <c r="J72" s="230"/>
      <c r="K72" s="230"/>
      <c r="L72" s="230"/>
      <c r="M72" s="230"/>
      <c r="N72" s="230"/>
      <c r="O72" s="230"/>
      <c r="P72" s="230"/>
      <c r="Q72" s="230"/>
    </row>
    <row r="73" spans="1:17" ht="15" customHeight="1" x14ac:dyDescent="0.4">
      <c r="A73" s="35" t="s">
        <v>50</v>
      </c>
      <c r="B73" s="35"/>
      <c r="C73" s="35"/>
      <c r="D73" s="35"/>
      <c r="E73" s="35"/>
      <c r="F73" s="35"/>
      <c r="G73" s="35"/>
      <c r="H73" s="35"/>
      <c r="I73" s="35"/>
      <c r="J73" s="35"/>
      <c r="K73" s="35"/>
      <c r="L73" s="35"/>
      <c r="M73" s="35"/>
      <c r="N73" s="35"/>
      <c r="O73" s="35"/>
      <c r="P73" s="35"/>
      <c r="Q73" s="35"/>
    </row>
    <row r="74" spans="1:17" ht="15" customHeight="1" x14ac:dyDescent="0.4">
      <c r="A74" s="35"/>
      <c r="B74" s="35"/>
      <c r="C74" s="35"/>
      <c r="D74" s="35"/>
      <c r="E74" s="35"/>
      <c r="F74" s="35"/>
      <c r="G74" s="35"/>
      <c r="H74" s="35"/>
      <c r="I74" s="35"/>
      <c r="J74" s="35"/>
      <c r="K74" s="35"/>
      <c r="L74" s="35"/>
      <c r="M74" s="35"/>
      <c r="N74" s="35"/>
      <c r="O74" s="35"/>
      <c r="P74" s="35"/>
      <c r="Q74" s="35"/>
    </row>
    <row r="75" spans="1:17" ht="15" customHeight="1" x14ac:dyDescent="0.4">
      <c r="A75" s="201" t="s">
        <v>51</v>
      </c>
      <c r="B75" s="201"/>
      <c r="C75" s="201"/>
      <c r="D75" s="201"/>
      <c r="E75" s="201"/>
      <c r="F75" s="201"/>
      <c r="G75" s="201"/>
      <c r="H75" s="201"/>
      <c r="I75" s="201"/>
      <c r="J75" s="201"/>
      <c r="K75" s="201"/>
      <c r="L75" s="201"/>
      <c r="M75" s="201"/>
      <c r="N75" s="201"/>
      <c r="O75" s="37"/>
      <c r="P75" s="34" t="s">
        <v>547</v>
      </c>
      <c r="Q75" s="35"/>
    </row>
    <row r="76" spans="1:17" ht="15" customHeight="1" x14ac:dyDescent="0.4">
      <c r="A76" s="201" t="s">
        <v>6</v>
      </c>
      <c r="B76" s="201"/>
      <c r="C76" s="201"/>
      <c r="D76" s="201"/>
      <c r="E76" s="201"/>
      <c r="F76" s="201"/>
      <c r="G76" s="201"/>
      <c r="H76" s="201"/>
      <c r="I76" s="201"/>
      <c r="J76" s="201"/>
      <c r="K76" s="201"/>
      <c r="L76" s="201"/>
      <c r="M76" s="201"/>
      <c r="N76" s="201"/>
      <c r="O76" s="35"/>
      <c r="P76" s="35"/>
      <c r="Q76" s="35"/>
    </row>
    <row r="77" spans="1:17" ht="15" customHeight="1" x14ac:dyDescent="0.4">
      <c r="A77" s="201" t="s">
        <v>52</v>
      </c>
      <c r="B77" s="201"/>
      <c r="C77" s="201"/>
      <c r="D77" s="201"/>
      <c r="E77" s="201"/>
      <c r="F77" s="201"/>
      <c r="G77" s="201"/>
      <c r="H77" s="201"/>
      <c r="I77" s="201"/>
      <c r="J77" s="201"/>
      <c r="K77" s="201"/>
      <c r="L77" s="201"/>
      <c r="M77" s="201"/>
      <c r="N77" s="201"/>
      <c r="O77" s="37"/>
      <c r="P77" s="34" t="s">
        <v>547</v>
      </c>
      <c r="Q77" s="35"/>
    </row>
    <row r="78" spans="1:17" ht="15" customHeight="1" x14ac:dyDescent="0.4">
      <c r="A78" s="201" t="s">
        <v>6</v>
      </c>
      <c r="B78" s="201"/>
      <c r="C78" s="201"/>
      <c r="D78" s="201"/>
      <c r="E78" s="201"/>
      <c r="F78" s="201"/>
      <c r="G78" s="201"/>
      <c r="H78" s="201"/>
      <c r="I78" s="201"/>
      <c r="J78" s="201"/>
      <c r="K78" s="201"/>
      <c r="L78" s="201"/>
      <c r="M78" s="201"/>
      <c r="N78" s="201"/>
      <c r="O78" s="35"/>
      <c r="P78" s="35"/>
      <c r="Q78" s="35"/>
    </row>
    <row r="79" spans="1:17" ht="15" customHeight="1" x14ac:dyDescent="0.4">
      <c r="A79" s="201" t="s">
        <v>53</v>
      </c>
      <c r="B79" s="201"/>
      <c r="C79" s="201"/>
      <c r="D79" s="201"/>
      <c r="E79" s="201"/>
      <c r="F79" s="201"/>
      <c r="G79" s="201"/>
      <c r="H79" s="201"/>
      <c r="I79" s="201"/>
      <c r="J79" s="201"/>
      <c r="K79" s="201"/>
      <c r="L79" s="201"/>
      <c r="M79" s="201"/>
      <c r="N79" s="201"/>
      <c r="O79" s="37"/>
      <c r="P79" s="34"/>
      <c r="Q79" s="35"/>
    </row>
    <row r="80" spans="1:17" ht="15" customHeight="1" x14ac:dyDescent="0.4">
      <c r="A80" s="201" t="s">
        <v>6</v>
      </c>
      <c r="B80" s="201"/>
      <c r="C80" s="201"/>
      <c r="D80" s="201"/>
      <c r="E80" s="201"/>
      <c r="F80" s="201"/>
      <c r="G80" s="201"/>
      <c r="H80" s="201"/>
      <c r="I80" s="201"/>
      <c r="J80" s="201"/>
      <c r="K80" s="201"/>
      <c r="L80" s="201"/>
      <c r="M80" s="201"/>
      <c r="N80" s="201"/>
      <c r="O80" s="35"/>
      <c r="P80" s="35"/>
      <c r="Q80" s="35"/>
    </row>
    <row r="81" spans="1:17" ht="15" customHeight="1" x14ac:dyDescent="0.4">
      <c r="A81" s="201" t="s">
        <v>54</v>
      </c>
      <c r="B81" s="201"/>
      <c r="C81" s="201"/>
      <c r="D81" s="201"/>
      <c r="E81" s="201"/>
      <c r="F81" s="201"/>
      <c r="G81" s="201"/>
      <c r="H81" s="201"/>
      <c r="I81" s="201"/>
      <c r="J81" s="201"/>
      <c r="K81" s="201"/>
      <c r="L81" s="201"/>
      <c r="M81" s="201"/>
      <c r="N81" s="201"/>
      <c r="O81" s="37"/>
      <c r="P81" s="34" t="s">
        <v>547</v>
      </c>
      <c r="Q81" s="35"/>
    </row>
    <row r="82" spans="1:17" ht="15" customHeight="1" x14ac:dyDescent="0.4">
      <c r="A82" s="201" t="s">
        <v>6</v>
      </c>
      <c r="B82" s="201"/>
      <c r="C82" s="201"/>
      <c r="D82" s="201"/>
      <c r="E82" s="201"/>
      <c r="F82" s="201"/>
      <c r="G82" s="201"/>
      <c r="H82" s="201"/>
      <c r="I82" s="201"/>
      <c r="J82" s="201"/>
      <c r="K82" s="201"/>
      <c r="L82" s="201"/>
      <c r="M82" s="201"/>
      <c r="N82" s="201"/>
      <c r="O82" s="35"/>
      <c r="P82" s="35"/>
      <c r="Q82" s="35"/>
    </row>
    <row r="83" spans="1:17" ht="15" customHeight="1" x14ac:dyDescent="0.4">
      <c r="A83" s="201" t="s">
        <v>55</v>
      </c>
      <c r="B83" s="201"/>
      <c r="C83" s="201"/>
      <c r="D83" s="201"/>
      <c r="E83" s="201"/>
      <c r="F83" s="201"/>
      <c r="G83" s="201"/>
      <c r="H83" s="201"/>
      <c r="I83" s="201"/>
      <c r="J83" s="201"/>
      <c r="K83" s="201"/>
      <c r="L83" s="201"/>
      <c r="M83" s="201"/>
      <c r="N83" s="201"/>
      <c r="O83" s="37"/>
      <c r="P83" s="34"/>
      <c r="Q83" s="35"/>
    </row>
    <row r="84" spans="1:17" ht="15" customHeight="1" x14ac:dyDescent="0.4">
      <c r="A84" s="35"/>
      <c r="B84" s="35"/>
      <c r="C84" s="35"/>
      <c r="D84" s="35"/>
      <c r="E84" s="35"/>
      <c r="F84" s="35"/>
      <c r="G84" s="35"/>
      <c r="H84" s="35"/>
      <c r="I84" s="35"/>
      <c r="J84" s="35"/>
      <c r="K84" s="35"/>
      <c r="L84" s="35"/>
      <c r="M84" s="35"/>
      <c r="N84" s="35"/>
      <c r="O84" s="35"/>
      <c r="P84" s="139"/>
      <c r="Q84" s="35"/>
    </row>
    <row r="85" spans="1:17" ht="15" customHeight="1" x14ac:dyDescent="0.4">
      <c r="A85" s="201" t="s">
        <v>56</v>
      </c>
      <c r="B85" s="201"/>
      <c r="C85" s="201"/>
      <c r="D85" s="201"/>
      <c r="E85" s="201"/>
      <c r="F85" s="201"/>
      <c r="G85" s="201"/>
      <c r="H85" s="201"/>
      <c r="I85" s="201"/>
      <c r="J85" s="201"/>
      <c r="K85" s="201"/>
      <c r="L85" s="201"/>
      <c r="M85" s="201"/>
      <c r="N85" s="201"/>
      <c r="O85" s="35" t="s">
        <v>6</v>
      </c>
      <c r="P85" s="34"/>
      <c r="Q85" s="35"/>
    </row>
    <row r="86" spans="1:17" ht="15" customHeight="1" x14ac:dyDescent="0.4">
      <c r="A86" s="218"/>
      <c r="B86" s="218"/>
      <c r="C86" s="218"/>
      <c r="D86" s="218"/>
      <c r="E86" s="218"/>
      <c r="F86" s="218"/>
      <c r="G86" s="218"/>
      <c r="H86" s="218"/>
      <c r="I86" s="218"/>
      <c r="J86" s="218"/>
      <c r="K86" s="218"/>
      <c r="L86" s="218"/>
      <c r="M86" s="218"/>
      <c r="N86" s="218"/>
      <c r="O86" s="218"/>
      <c r="P86" s="218"/>
      <c r="Q86" s="218"/>
    </row>
    <row r="87" spans="1:17" ht="15" customHeight="1" x14ac:dyDescent="0.4">
      <c r="A87" s="219" t="s">
        <v>57</v>
      </c>
      <c r="B87" s="219"/>
      <c r="C87" s="219"/>
      <c r="D87" s="219"/>
      <c r="E87" s="219"/>
      <c r="F87" s="219"/>
      <c r="G87" s="219"/>
      <c r="H87" s="219"/>
      <c r="I87" s="219"/>
      <c r="J87" s="220"/>
      <c r="K87" s="220"/>
      <c r="L87" s="220"/>
      <c r="M87" s="220"/>
      <c r="N87" s="220"/>
      <c r="O87" s="220"/>
      <c r="P87" s="220"/>
      <c r="Q87" s="220"/>
    </row>
    <row r="88" spans="1:17" ht="30" customHeight="1" x14ac:dyDescent="0.4">
      <c r="A88" s="207" t="s">
        <v>667</v>
      </c>
      <c r="B88" s="208"/>
      <c r="C88" s="208"/>
      <c r="D88" s="208"/>
      <c r="E88" s="208"/>
      <c r="F88" s="208"/>
      <c r="G88" s="208"/>
      <c r="H88" s="208"/>
      <c r="I88" s="208"/>
      <c r="J88" s="208"/>
      <c r="K88" s="208"/>
      <c r="L88" s="208"/>
      <c r="M88" s="208"/>
      <c r="N88" s="208"/>
      <c r="O88" s="208"/>
      <c r="P88" s="208"/>
      <c r="Q88" s="208"/>
    </row>
    <row r="89" spans="1:17" ht="30" customHeight="1" x14ac:dyDescent="0.4">
      <c r="A89" s="209">
        <v>143200</v>
      </c>
      <c r="B89" s="208"/>
      <c r="C89" s="208"/>
      <c r="D89" s="208"/>
      <c r="E89" s="208"/>
      <c r="F89" s="208"/>
      <c r="G89" s="208"/>
      <c r="H89" s="208"/>
      <c r="I89" s="208"/>
      <c r="J89" s="208"/>
      <c r="K89" s="208"/>
      <c r="L89" s="208"/>
      <c r="M89" s="208"/>
      <c r="N89" s="208"/>
      <c r="O89" s="208"/>
      <c r="P89" s="208"/>
      <c r="Q89" s="208"/>
    </row>
    <row r="90" spans="1:17" ht="30" customHeight="1" x14ac:dyDescent="0.4">
      <c r="A90" s="207"/>
      <c r="B90" s="208"/>
      <c r="C90" s="208"/>
      <c r="D90" s="208"/>
      <c r="E90" s="208"/>
      <c r="F90" s="208"/>
      <c r="G90" s="208"/>
      <c r="H90" s="208"/>
      <c r="I90" s="208"/>
      <c r="J90" s="208"/>
      <c r="K90" s="208"/>
      <c r="L90" s="208"/>
      <c r="M90" s="208"/>
      <c r="N90" s="208"/>
      <c r="O90" s="208"/>
      <c r="P90" s="208"/>
      <c r="Q90" s="208"/>
    </row>
    <row r="91" spans="1:17" ht="30" customHeight="1" x14ac:dyDescent="0.4">
      <c r="A91" s="207"/>
      <c r="B91" s="208"/>
      <c r="C91" s="208"/>
      <c r="D91" s="208"/>
      <c r="E91" s="208"/>
      <c r="F91" s="208"/>
      <c r="G91" s="208"/>
      <c r="H91" s="208"/>
      <c r="I91" s="208"/>
      <c r="J91" s="208"/>
      <c r="K91" s="208"/>
      <c r="L91" s="208"/>
      <c r="M91" s="208"/>
      <c r="N91" s="208"/>
      <c r="O91" s="208"/>
      <c r="P91" s="208"/>
      <c r="Q91" s="208"/>
    </row>
    <row r="92" spans="1:17" ht="30" customHeight="1" x14ac:dyDescent="0.4">
      <c r="A92" s="207"/>
      <c r="B92" s="208"/>
      <c r="C92" s="208"/>
      <c r="D92" s="208"/>
      <c r="E92" s="208"/>
      <c r="F92" s="208"/>
      <c r="G92" s="208"/>
      <c r="H92" s="208"/>
      <c r="I92" s="208"/>
      <c r="J92" s="208"/>
      <c r="K92" s="208"/>
      <c r="L92" s="208"/>
      <c r="M92" s="208"/>
      <c r="N92" s="208"/>
      <c r="O92" s="208"/>
      <c r="P92" s="208"/>
      <c r="Q92" s="208"/>
    </row>
    <row r="93" spans="1:17" ht="30" customHeight="1" x14ac:dyDescent="0.4">
      <c r="A93" s="207"/>
      <c r="B93" s="208"/>
      <c r="C93" s="208"/>
      <c r="D93" s="208"/>
      <c r="E93" s="208"/>
      <c r="F93" s="208"/>
      <c r="G93" s="208"/>
      <c r="H93" s="208"/>
      <c r="I93" s="208"/>
      <c r="J93" s="208"/>
      <c r="K93" s="208"/>
      <c r="L93" s="208"/>
      <c r="M93" s="208"/>
      <c r="N93" s="208"/>
      <c r="O93" s="208"/>
      <c r="P93" s="208"/>
      <c r="Q93" s="208"/>
    </row>
    <row r="94" spans="1:17" ht="30" customHeight="1" x14ac:dyDescent="0.4">
      <c r="A94" s="207"/>
      <c r="B94" s="208"/>
      <c r="C94" s="208"/>
      <c r="D94" s="208"/>
      <c r="E94" s="208"/>
      <c r="F94" s="208"/>
      <c r="G94" s="208"/>
      <c r="H94" s="208"/>
      <c r="I94" s="208"/>
      <c r="J94" s="208"/>
      <c r="K94" s="208"/>
      <c r="L94" s="208"/>
      <c r="M94" s="208"/>
      <c r="N94" s="208"/>
      <c r="O94" s="208"/>
      <c r="P94" s="208"/>
      <c r="Q94" s="208"/>
    </row>
    <row r="95" spans="1:17" ht="30" customHeight="1" x14ac:dyDescent="0.4">
      <c r="A95" s="207"/>
      <c r="B95" s="208"/>
      <c r="C95" s="208"/>
      <c r="D95" s="208"/>
      <c r="E95" s="208"/>
      <c r="F95" s="208"/>
      <c r="G95" s="208"/>
      <c r="H95" s="208"/>
      <c r="I95" s="208"/>
      <c r="J95" s="208"/>
      <c r="K95" s="208"/>
      <c r="L95" s="208"/>
      <c r="M95" s="208"/>
      <c r="N95" s="208"/>
      <c r="O95" s="208"/>
      <c r="P95" s="208"/>
      <c r="Q95" s="208"/>
    </row>
    <row r="96" spans="1:17" ht="30" customHeight="1" x14ac:dyDescent="0.4">
      <c r="A96" s="207"/>
      <c r="B96" s="207"/>
      <c r="C96" s="207"/>
      <c r="D96" s="207"/>
      <c r="E96" s="207"/>
      <c r="F96" s="207"/>
      <c r="G96" s="207"/>
      <c r="H96" s="207"/>
      <c r="I96" s="207"/>
      <c r="J96" s="207"/>
      <c r="K96" s="207"/>
      <c r="L96" s="207"/>
      <c r="M96" s="207"/>
      <c r="N96" s="207"/>
      <c r="O96" s="207"/>
      <c r="P96" s="207"/>
      <c r="Q96" s="207"/>
    </row>
    <row r="97" spans="1:17" ht="30" customHeight="1" x14ac:dyDescent="0.4">
      <c r="A97" s="227"/>
      <c r="B97" s="227"/>
      <c r="C97" s="227"/>
      <c r="D97" s="227"/>
      <c r="E97" s="227"/>
      <c r="F97" s="227"/>
      <c r="G97" s="227"/>
      <c r="H97" s="227"/>
      <c r="I97" s="227"/>
      <c r="J97" s="227"/>
      <c r="K97" s="227"/>
      <c r="L97" s="227"/>
      <c r="M97" s="227"/>
      <c r="N97" s="227"/>
      <c r="O97" s="227"/>
      <c r="P97" s="227"/>
      <c r="Q97" s="227"/>
    </row>
    <row r="98" spans="1:17" s="14" customFormat="1" ht="30" customHeight="1" x14ac:dyDescent="0.45">
      <c r="A98" s="231" t="s">
        <v>58</v>
      </c>
      <c r="B98" s="231"/>
      <c r="C98" s="231"/>
      <c r="D98" s="231"/>
      <c r="E98" s="231"/>
      <c r="F98" s="231"/>
      <c r="G98" s="231"/>
      <c r="H98" s="231"/>
      <c r="I98" s="231"/>
      <c r="J98" s="231"/>
      <c r="K98" s="231"/>
      <c r="L98" s="231"/>
      <c r="M98" s="231"/>
      <c r="N98" s="231"/>
      <c r="O98" s="231"/>
      <c r="P98" s="231"/>
      <c r="Q98" s="231"/>
    </row>
    <row r="99" spans="1:17" ht="30" customHeight="1" x14ac:dyDescent="0.45">
      <c r="A99" s="199" t="s">
        <v>59</v>
      </c>
      <c r="B99" s="225"/>
      <c r="C99" s="225"/>
      <c r="D99" s="225"/>
      <c r="E99" s="225"/>
      <c r="F99" s="225"/>
      <c r="G99" s="225"/>
      <c r="H99" s="225"/>
      <c r="I99" s="225"/>
      <c r="J99" s="225"/>
      <c r="K99" s="225"/>
      <c r="L99" s="225"/>
      <c r="M99" s="225"/>
      <c r="N99" s="225"/>
      <c r="O99" s="225"/>
      <c r="P99" s="225"/>
      <c r="Q99" s="225"/>
    </row>
    <row r="100" spans="1:17" ht="12" customHeight="1" x14ac:dyDescent="0.35">
      <c r="A100" s="215" t="s">
        <v>60</v>
      </c>
      <c r="B100" s="215"/>
      <c r="C100" s="215"/>
      <c r="D100" s="215"/>
      <c r="E100" s="215"/>
      <c r="F100" s="215"/>
      <c r="G100" s="215"/>
      <c r="H100" s="215"/>
      <c r="I100" s="215"/>
      <c r="J100" s="215"/>
      <c r="K100" s="215"/>
      <c r="L100" s="215"/>
      <c r="M100" s="215"/>
      <c r="N100" s="215"/>
      <c r="O100" s="215"/>
      <c r="P100" s="215"/>
      <c r="Q100" s="215"/>
    </row>
    <row r="101" spans="1:17" ht="36.75" customHeight="1" x14ac:dyDescent="0.45">
      <c r="A101" s="199" t="s">
        <v>588</v>
      </c>
      <c r="B101" s="199"/>
      <c r="C101" s="199"/>
      <c r="D101" s="199"/>
      <c r="E101" s="199"/>
      <c r="F101" s="199"/>
      <c r="G101" s="199"/>
      <c r="H101" s="199"/>
      <c r="I101" s="199"/>
      <c r="J101" s="199"/>
      <c r="K101" s="199"/>
      <c r="L101" s="199"/>
      <c r="M101" s="199"/>
      <c r="N101" s="199"/>
      <c r="O101" s="199"/>
      <c r="P101" s="199"/>
      <c r="Q101" s="199"/>
    </row>
    <row r="102" spans="1:17" ht="30" customHeight="1" x14ac:dyDescent="0.45">
      <c r="A102" s="199" t="s">
        <v>589</v>
      </c>
      <c r="B102" s="199"/>
      <c r="C102" s="199"/>
      <c r="D102" s="199"/>
      <c r="E102" s="199"/>
      <c r="F102" s="199"/>
      <c r="G102" s="199"/>
      <c r="H102" s="199"/>
      <c r="I102" s="199"/>
      <c r="J102" s="199"/>
      <c r="K102" s="199"/>
      <c r="L102" s="199"/>
      <c r="M102" s="199"/>
      <c r="N102" s="199"/>
      <c r="O102" s="199"/>
      <c r="P102" s="199"/>
      <c r="Q102" s="199"/>
    </row>
    <row r="103" spans="1:17" ht="22.5" customHeight="1" x14ac:dyDescent="0.45">
      <c r="A103" s="200" t="s">
        <v>61</v>
      </c>
      <c r="B103" s="200"/>
      <c r="C103" s="200"/>
      <c r="D103" s="200"/>
      <c r="E103" s="200"/>
      <c r="F103" s="200"/>
      <c r="G103" s="200"/>
      <c r="H103" s="200"/>
      <c r="I103" s="200"/>
      <c r="J103" s="200"/>
      <c r="K103" s="200"/>
      <c r="L103" s="200"/>
      <c r="M103" s="200"/>
      <c r="N103" s="200"/>
      <c r="O103" s="200"/>
      <c r="P103" s="200"/>
      <c r="Q103" s="200"/>
    </row>
    <row r="104" spans="1:17" ht="22.5" customHeight="1" x14ac:dyDescent="0.45">
      <c r="A104" s="200" t="s">
        <v>62</v>
      </c>
      <c r="B104" s="200"/>
      <c r="C104" s="200"/>
      <c r="D104" s="200"/>
      <c r="E104" s="200"/>
      <c r="F104" s="200"/>
      <c r="G104" s="200"/>
      <c r="H104" s="200"/>
      <c r="I104" s="200"/>
      <c r="J104" s="200"/>
      <c r="K104" s="200"/>
      <c r="L104" s="200"/>
      <c r="M104" s="200"/>
      <c r="N104" s="200"/>
      <c r="O104" s="200"/>
      <c r="P104" s="200"/>
      <c r="Q104" s="200"/>
    </row>
    <row r="105" spans="1:17" ht="30" customHeight="1" x14ac:dyDescent="0.45">
      <c r="A105" s="231" t="s">
        <v>63</v>
      </c>
      <c r="B105" s="231"/>
      <c r="C105" s="231"/>
      <c r="D105" s="231"/>
      <c r="E105" s="231"/>
      <c r="F105" s="231"/>
      <c r="G105" s="231"/>
      <c r="H105" s="231"/>
      <c r="I105" s="231"/>
      <c r="J105" s="231"/>
      <c r="K105" s="231"/>
      <c r="L105" s="231"/>
      <c r="M105" s="231"/>
      <c r="N105" s="231"/>
      <c r="O105" s="231"/>
      <c r="P105" s="231"/>
      <c r="Q105" s="231"/>
    </row>
    <row r="106" spans="1:17" s="13" customFormat="1" ht="42.75" customHeight="1" x14ac:dyDescent="0.45">
      <c r="A106" s="199" t="s">
        <v>591</v>
      </c>
      <c r="B106" s="199"/>
      <c r="C106" s="199"/>
      <c r="D106" s="199"/>
      <c r="E106" s="199"/>
      <c r="F106" s="199"/>
      <c r="G106" s="199"/>
      <c r="H106" s="199"/>
      <c r="I106" s="199"/>
      <c r="J106" s="199"/>
      <c r="K106" s="199"/>
      <c r="L106" s="199"/>
      <c r="M106" s="199"/>
      <c r="N106" s="199"/>
      <c r="O106" s="199"/>
      <c r="P106" s="199"/>
      <c r="Q106" s="199"/>
    </row>
    <row r="107" spans="1:17" s="13" customFormat="1" ht="6.75" customHeight="1" x14ac:dyDescent="0.35">
      <c r="A107" s="215"/>
      <c r="B107" s="215"/>
      <c r="C107" s="215"/>
      <c r="D107" s="215"/>
      <c r="E107" s="215"/>
      <c r="F107" s="215"/>
      <c r="G107" s="215"/>
      <c r="H107" s="215"/>
      <c r="I107" s="215"/>
      <c r="J107" s="215"/>
      <c r="K107" s="215"/>
      <c r="L107" s="215"/>
      <c r="M107" s="215"/>
      <c r="N107" s="215"/>
      <c r="O107" s="215"/>
      <c r="P107" s="215"/>
      <c r="Q107" s="215"/>
    </row>
    <row r="108" spans="1:17" ht="41.25" customHeight="1" x14ac:dyDescent="0.45">
      <c r="A108" s="199" t="s">
        <v>593</v>
      </c>
      <c r="B108" s="199"/>
      <c r="C108" s="199"/>
      <c r="D108" s="199"/>
      <c r="E108" s="199"/>
      <c r="F108" s="199"/>
      <c r="G108" s="199"/>
      <c r="H108" s="199"/>
      <c r="I108" s="199"/>
      <c r="J108" s="199"/>
      <c r="K108" s="199"/>
      <c r="L108" s="199"/>
      <c r="M108" s="199"/>
      <c r="N108" s="199"/>
      <c r="O108" s="199"/>
      <c r="P108" s="199"/>
      <c r="Q108" s="199"/>
    </row>
    <row r="109" spans="1:17" ht="7.5" customHeight="1" x14ac:dyDescent="0.35">
      <c r="A109" s="215" t="s">
        <v>592</v>
      </c>
      <c r="B109" s="215"/>
      <c r="C109" s="215"/>
      <c r="D109" s="215"/>
      <c r="E109" s="215"/>
      <c r="F109" s="215"/>
      <c r="G109" s="215"/>
      <c r="H109" s="215"/>
      <c r="I109" s="215"/>
      <c r="J109" s="215"/>
      <c r="K109" s="215"/>
      <c r="L109" s="215"/>
      <c r="M109" s="215"/>
      <c r="N109" s="215"/>
      <c r="O109" s="215"/>
      <c r="P109" s="215"/>
      <c r="Q109" s="215"/>
    </row>
    <row r="110" spans="1:17" ht="22.5" customHeight="1" x14ac:dyDescent="0.45">
      <c r="A110" s="199" t="s">
        <v>64</v>
      </c>
      <c r="B110" s="199"/>
      <c r="C110" s="199"/>
      <c r="D110" s="199"/>
      <c r="E110" s="199"/>
      <c r="F110" s="199"/>
      <c r="G110" s="199"/>
      <c r="H110" s="199"/>
      <c r="I110" s="199"/>
      <c r="J110" s="199"/>
      <c r="K110" s="199"/>
      <c r="L110" s="199"/>
      <c r="M110" s="199"/>
      <c r="N110" s="199"/>
      <c r="O110" s="199"/>
      <c r="P110" s="199"/>
      <c r="Q110" s="199"/>
    </row>
    <row r="111" spans="1:17" ht="22.5" customHeight="1" x14ac:dyDescent="0.45">
      <c r="A111" s="199" t="s">
        <v>65</v>
      </c>
      <c r="B111" s="199"/>
      <c r="C111" s="199"/>
      <c r="D111" s="199"/>
      <c r="E111" s="199"/>
      <c r="F111" s="199"/>
      <c r="G111" s="199"/>
      <c r="H111" s="199"/>
      <c r="I111" s="199"/>
      <c r="J111" s="199"/>
      <c r="K111" s="199"/>
      <c r="L111" s="199"/>
      <c r="M111" s="199"/>
      <c r="N111" s="199"/>
      <c r="O111" s="199"/>
      <c r="P111" s="199"/>
      <c r="Q111" s="199"/>
    </row>
    <row r="112" spans="1:17" ht="22.5" customHeight="1" x14ac:dyDescent="0.45">
      <c r="A112" s="200" t="s">
        <v>66</v>
      </c>
      <c r="B112" s="200"/>
      <c r="C112" s="200"/>
      <c r="D112" s="200"/>
      <c r="E112" s="200"/>
      <c r="F112" s="200"/>
      <c r="G112" s="200"/>
      <c r="H112" s="200"/>
      <c r="I112" s="200"/>
      <c r="J112" s="200"/>
      <c r="K112" s="200"/>
      <c r="L112" s="200"/>
      <c r="M112" s="200"/>
      <c r="N112" s="200"/>
      <c r="O112" s="200"/>
      <c r="P112" s="200"/>
      <c r="Q112" s="200"/>
    </row>
    <row r="113" spans="1:17" ht="22.5" customHeight="1" x14ac:dyDescent="0.45">
      <c r="A113" s="199" t="s">
        <v>67</v>
      </c>
      <c r="B113" s="199"/>
      <c r="C113" s="199"/>
      <c r="D113" s="199"/>
      <c r="E113" s="199"/>
      <c r="F113" s="199"/>
      <c r="G113" s="199"/>
      <c r="H113" s="199"/>
      <c r="I113" s="199"/>
      <c r="J113" s="199"/>
      <c r="K113" s="199"/>
      <c r="L113" s="199"/>
      <c r="M113" s="199"/>
      <c r="N113" s="199"/>
      <c r="O113" s="199"/>
      <c r="P113" s="199"/>
      <c r="Q113" s="199"/>
    </row>
    <row r="114" spans="1:17" ht="45" customHeight="1" x14ac:dyDescent="0.45">
      <c r="A114" s="40" t="s">
        <v>6</v>
      </c>
      <c r="B114" s="199" t="s">
        <v>594</v>
      </c>
      <c r="C114" s="199"/>
      <c r="D114" s="199"/>
      <c r="E114" s="199"/>
      <c r="F114" s="199"/>
      <c r="G114" s="199"/>
      <c r="H114" s="199"/>
      <c r="I114" s="199"/>
      <c r="J114" s="199"/>
      <c r="K114" s="199"/>
      <c r="L114" s="199"/>
      <c r="M114" s="199"/>
      <c r="N114" s="199"/>
      <c r="O114" s="199"/>
      <c r="P114" s="199"/>
      <c r="Q114" s="199"/>
    </row>
    <row r="115" spans="1:17" ht="2.25" customHeight="1" x14ac:dyDescent="0.35">
      <c r="A115" s="40"/>
      <c r="B115" s="215"/>
      <c r="C115" s="215"/>
      <c r="D115" s="215"/>
      <c r="E115" s="215"/>
      <c r="F115" s="215"/>
      <c r="G115" s="215"/>
      <c r="H115" s="215"/>
      <c r="I115" s="215"/>
      <c r="J115" s="215"/>
      <c r="K115" s="215"/>
      <c r="L115" s="215"/>
      <c r="M115" s="215"/>
      <c r="N115" s="215"/>
      <c r="O115" s="215"/>
      <c r="P115" s="215"/>
      <c r="Q115" s="215"/>
    </row>
    <row r="116" spans="1:17" ht="21.75" customHeight="1" x14ac:dyDescent="0.45">
      <c r="A116" s="38" t="s">
        <v>6</v>
      </c>
      <c r="B116" s="199" t="s">
        <v>68</v>
      </c>
      <c r="C116" s="199"/>
      <c r="D116" s="199"/>
      <c r="E116" s="199"/>
      <c r="F116" s="199"/>
      <c r="G116" s="199"/>
      <c r="H116" s="199"/>
      <c r="I116" s="199"/>
      <c r="J116" s="199"/>
      <c r="K116" s="199"/>
      <c r="L116" s="199"/>
      <c r="M116" s="199"/>
      <c r="N116" s="199"/>
      <c r="O116" s="199"/>
      <c r="P116" s="199"/>
      <c r="Q116" s="199"/>
    </row>
    <row r="117" spans="1:17" ht="10.5" customHeight="1" x14ac:dyDescent="0.45">
      <c r="A117" s="38"/>
      <c r="B117" s="194"/>
      <c r="C117" s="194"/>
      <c r="D117" s="194"/>
      <c r="E117" s="194"/>
      <c r="F117" s="194"/>
      <c r="G117" s="194"/>
      <c r="H117" s="194"/>
      <c r="I117" s="194"/>
      <c r="J117" s="194"/>
      <c r="K117" s="194"/>
      <c r="L117" s="194"/>
      <c r="M117" s="194"/>
      <c r="N117" s="194"/>
      <c r="O117" s="194"/>
      <c r="P117" s="194"/>
      <c r="Q117" s="194"/>
    </row>
    <row r="118" spans="1:17" ht="33" customHeight="1" x14ac:dyDescent="0.45">
      <c r="A118" s="38" t="s">
        <v>6</v>
      </c>
      <c r="B118" s="199" t="s">
        <v>590</v>
      </c>
      <c r="C118" s="199"/>
      <c r="D118" s="199"/>
      <c r="E118" s="199"/>
      <c r="F118" s="199"/>
      <c r="G118" s="199"/>
      <c r="H118" s="199"/>
      <c r="I118" s="199"/>
      <c r="J118" s="199"/>
      <c r="K118" s="199"/>
      <c r="L118" s="199"/>
      <c r="M118" s="199"/>
      <c r="N118" s="199"/>
      <c r="O118" s="199"/>
      <c r="P118" s="199"/>
      <c r="Q118" s="199"/>
    </row>
    <row r="119" spans="1:17" ht="24" customHeight="1" x14ac:dyDescent="0.35">
      <c r="A119" s="38"/>
      <c r="B119" s="215"/>
      <c r="C119" s="215"/>
      <c r="D119" s="215"/>
      <c r="E119" s="215"/>
      <c r="F119" s="215"/>
      <c r="G119" s="215"/>
      <c r="H119" s="215"/>
      <c r="I119" s="215"/>
      <c r="J119" s="215"/>
      <c r="K119" s="215"/>
      <c r="L119" s="215"/>
      <c r="M119" s="215"/>
      <c r="N119" s="215"/>
      <c r="O119" s="215"/>
      <c r="P119" s="215"/>
      <c r="Q119" s="215"/>
    </row>
    <row r="120" spans="1:17" ht="14.25" customHeight="1" x14ac:dyDescent="0.35">
      <c r="A120" s="38"/>
      <c r="B120" s="39"/>
      <c r="C120" s="39"/>
      <c r="D120" s="39"/>
      <c r="E120" s="39"/>
      <c r="F120" s="39"/>
      <c r="G120" s="39"/>
      <c r="H120" s="39"/>
      <c r="I120" s="39"/>
      <c r="J120" s="39"/>
      <c r="K120" s="39"/>
      <c r="L120" s="39"/>
      <c r="M120" s="39"/>
      <c r="N120" s="39"/>
      <c r="O120" s="39"/>
      <c r="P120" s="39"/>
      <c r="Q120" s="39"/>
    </row>
    <row r="121" spans="1:17" ht="30" customHeight="1" x14ac:dyDescent="0.4">
      <c r="A121" s="90"/>
      <c r="B121" s="90"/>
      <c r="C121" s="90"/>
      <c r="D121" s="90"/>
      <c r="E121" s="90"/>
      <c r="F121" s="117"/>
      <c r="G121" s="117"/>
      <c r="H121" s="117"/>
      <c r="I121" s="117"/>
      <c r="J121" s="160"/>
      <c r="K121" s="160"/>
      <c r="L121" s="160"/>
      <c r="M121" s="160"/>
      <c r="N121" s="160"/>
      <c r="O121" s="160"/>
      <c r="P121" s="160"/>
      <c r="Q121" s="160"/>
    </row>
    <row r="122" spans="1:17" ht="15.4" x14ac:dyDescent="0.45">
      <c r="A122" s="214" t="s">
        <v>600</v>
      </c>
      <c r="B122" s="200"/>
      <c r="C122" s="200"/>
      <c r="D122" s="200"/>
      <c r="E122" s="200"/>
      <c r="F122" s="200"/>
      <c r="G122" s="200"/>
      <c r="H122" s="200"/>
      <c r="I122" s="200"/>
      <c r="J122" s="200"/>
      <c r="K122" s="200"/>
      <c r="L122" s="200"/>
      <c r="M122" s="200"/>
      <c r="N122" s="200"/>
      <c r="O122" s="200"/>
      <c r="P122" s="200"/>
      <c r="Q122" s="200"/>
    </row>
    <row r="123" spans="1:17" ht="22.5" customHeight="1" x14ac:dyDescent="0.4">
      <c r="A123" s="217" t="s">
        <v>69</v>
      </c>
      <c r="B123" s="217"/>
      <c r="C123" s="217"/>
      <c r="D123" s="217"/>
      <c r="E123" s="217"/>
      <c r="F123" s="217"/>
      <c r="G123" s="217"/>
      <c r="H123" s="217"/>
      <c r="I123" s="217"/>
      <c r="J123" s="217"/>
      <c r="K123" s="217"/>
      <c r="L123" s="217"/>
      <c r="M123" s="217"/>
      <c r="N123" s="217"/>
      <c r="O123" s="217"/>
      <c r="P123" s="217"/>
      <c r="Q123" s="217"/>
    </row>
    <row r="124" spans="1:17" ht="15" customHeight="1" x14ac:dyDescent="0.4">
      <c r="A124" s="214" t="s">
        <v>609</v>
      </c>
      <c r="B124" s="214"/>
      <c r="C124" s="214"/>
      <c r="D124" s="214"/>
      <c r="E124" s="214"/>
      <c r="F124" s="214"/>
      <c r="G124" s="214"/>
      <c r="H124" s="214"/>
      <c r="I124" s="214"/>
      <c r="J124" s="214"/>
      <c r="K124" s="214"/>
      <c r="L124" s="214"/>
      <c r="M124" s="214"/>
      <c r="N124" s="214"/>
      <c r="O124" s="214"/>
      <c r="P124" s="214"/>
      <c r="Q124" s="214"/>
    </row>
    <row r="125" spans="1:17" x14ac:dyDescent="0.35">
      <c r="A125" s="226"/>
      <c r="B125" s="226"/>
      <c r="C125" s="226"/>
      <c r="D125" s="226"/>
      <c r="E125" s="226"/>
      <c r="F125" s="226"/>
      <c r="G125" s="226"/>
      <c r="H125" s="226"/>
      <c r="I125" s="226"/>
      <c r="J125" s="226"/>
      <c r="K125" s="226"/>
      <c r="L125" s="226"/>
      <c r="M125" s="226"/>
      <c r="N125" s="226"/>
      <c r="O125" s="226"/>
      <c r="P125" s="226"/>
      <c r="Q125" s="226"/>
    </row>
    <row r="126" spans="1:17" x14ac:dyDescent="0.35">
      <c r="A126" s="226"/>
      <c r="B126" s="226"/>
      <c r="C126" s="226"/>
      <c r="D126" s="226"/>
      <c r="E126" s="226"/>
      <c r="F126" s="226"/>
      <c r="G126" s="226"/>
      <c r="H126" s="226"/>
      <c r="I126" s="226"/>
      <c r="J126" s="226"/>
      <c r="K126" s="226"/>
      <c r="L126" s="226"/>
      <c r="M126" s="226"/>
      <c r="N126" s="226"/>
      <c r="O126" s="226"/>
      <c r="P126" s="226"/>
      <c r="Q126" s="226"/>
    </row>
    <row r="127" spans="1:17" x14ac:dyDescent="0.35">
      <c r="A127" s="226"/>
      <c r="B127" s="226"/>
      <c r="C127" s="226"/>
      <c r="D127" s="226"/>
      <c r="E127" s="226"/>
      <c r="F127" s="226"/>
      <c r="G127" s="226"/>
      <c r="H127" s="226"/>
      <c r="I127" s="226"/>
      <c r="J127" s="226"/>
      <c r="K127" s="226"/>
      <c r="L127" s="226"/>
      <c r="M127" s="226"/>
      <c r="N127" s="226"/>
      <c r="O127" s="226"/>
      <c r="P127" s="226"/>
      <c r="Q127" s="226"/>
    </row>
    <row r="128" spans="1:17" x14ac:dyDescent="0.35">
      <c r="A128" s="226"/>
      <c r="B128" s="226"/>
      <c r="C128" s="226"/>
      <c r="D128" s="226"/>
      <c r="E128" s="226"/>
      <c r="F128" s="226"/>
      <c r="G128" s="226"/>
      <c r="H128" s="226"/>
      <c r="I128" s="226"/>
      <c r="J128" s="226"/>
      <c r="K128" s="226"/>
      <c r="L128" s="226"/>
      <c r="M128" s="226"/>
      <c r="N128" s="226"/>
      <c r="O128" s="226"/>
      <c r="P128" s="226"/>
      <c r="Q128" s="226"/>
    </row>
    <row r="129" spans="1:17" x14ac:dyDescent="0.35">
      <c r="A129" s="226"/>
      <c r="B129" s="226"/>
      <c r="C129" s="226"/>
      <c r="D129" s="226"/>
      <c r="E129" s="226"/>
      <c r="F129" s="226"/>
      <c r="G129" s="226"/>
      <c r="H129" s="226"/>
      <c r="I129" s="226"/>
      <c r="J129" s="226"/>
      <c r="K129" s="226"/>
      <c r="L129" s="226"/>
      <c r="M129" s="226"/>
      <c r="N129" s="226"/>
      <c r="O129" s="226"/>
      <c r="P129" s="226"/>
      <c r="Q129" s="226"/>
    </row>
    <row r="130" spans="1:17" x14ac:dyDescent="0.35">
      <c r="A130" s="226"/>
      <c r="B130" s="226"/>
      <c r="C130" s="226"/>
      <c r="D130" s="226"/>
      <c r="E130" s="226"/>
      <c r="F130" s="226"/>
      <c r="G130" s="226"/>
      <c r="H130" s="226"/>
      <c r="I130" s="226"/>
      <c r="J130" s="226"/>
      <c r="K130" s="226"/>
      <c r="L130" s="226"/>
      <c r="M130" s="226"/>
      <c r="N130" s="226"/>
      <c r="O130" s="226"/>
      <c r="P130" s="226"/>
      <c r="Q130" s="226"/>
    </row>
    <row r="131" spans="1:17" x14ac:dyDescent="0.35">
      <c r="A131" s="226"/>
      <c r="B131" s="226"/>
      <c r="C131" s="226"/>
      <c r="D131" s="226"/>
      <c r="E131" s="226"/>
      <c r="F131" s="226"/>
      <c r="G131" s="226"/>
      <c r="H131" s="226"/>
      <c r="I131" s="226"/>
      <c r="J131" s="226"/>
      <c r="K131" s="226"/>
      <c r="L131" s="226"/>
      <c r="M131" s="226"/>
      <c r="N131" s="226"/>
      <c r="O131" s="226"/>
      <c r="P131" s="226"/>
      <c r="Q131" s="226"/>
    </row>
    <row r="132" spans="1:17" x14ac:dyDescent="0.35">
      <c r="A132" s="226"/>
      <c r="B132" s="226"/>
      <c r="C132" s="226"/>
      <c r="D132" s="226"/>
      <c r="E132" s="226"/>
      <c r="F132" s="226"/>
      <c r="G132" s="226"/>
      <c r="H132" s="226"/>
      <c r="I132" s="226"/>
      <c r="J132" s="226"/>
      <c r="K132" s="226"/>
      <c r="L132" s="226"/>
      <c r="M132" s="226"/>
      <c r="N132" s="226"/>
      <c r="O132" s="226"/>
      <c r="P132" s="226"/>
      <c r="Q132" s="226"/>
    </row>
    <row r="133" spans="1:17" x14ac:dyDescent="0.35">
      <c r="A133" s="226"/>
      <c r="B133" s="226"/>
      <c r="C133" s="226"/>
      <c r="D133" s="226"/>
      <c r="E133" s="226"/>
      <c r="F133" s="226"/>
      <c r="G133" s="226"/>
      <c r="H133" s="226"/>
      <c r="I133" s="226"/>
      <c r="J133" s="226"/>
      <c r="K133" s="226"/>
      <c r="L133" s="226"/>
      <c r="M133" s="226"/>
      <c r="N133" s="226"/>
      <c r="O133" s="226"/>
      <c r="P133" s="226"/>
      <c r="Q133" s="226"/>
    </row>
    <row r="134" spans="1:17" x14ac:dyDescent="0.35">
      <c r="A134" s="226"/>
      <c r="B134" s="226"/>
      <c r="C134" s="226"/>
      <c r="D134" s="226"/>
      <c r="E134" s="226"/>
      <c r="F134" s="226"/>
      <c r="G134" s="226"/>
      <c r="H134" s="226"/>
      <c r="I134" s="226"/>
      <c r="J134" s="226"/>
      <c r="K134" s="226"/>
      <c r="L134" s="226"/>
      <c r="M134" s="226"/>
      <c r="N134" s="226"/>
      <c r="O134" s="226"/>
      <c r="P134" s="226"/>
      <c r="Q134" s="226"/>
    </row>
    <row r="135" spans="1:17" x14ac:dyDescent="0.35">
      <c r="A135" s="226"/>
      <c r="B135" s="226"/>
      <c r="C135" s="226"/>
      <c r="D135" s="226"/>
      <c r="E135" s="226"/>
      <c r="F135" s="226"/>
      <c r="G135" s="226"/>
      <c r="H135" s="226"/>
      <c r="I135" s="226"/>
      <c r="J135" s="226"/>
      <c r="K135" s="226"/>
      <c r="L135" s="226"/>
      <c r="M135" s="226"/>
      <c r="N135" s="226"/>
      <c r="O135" s="226"/>
      <c r="P135" s="226"/>
      <c r="Q135" s="226"/>
    </row>
    <row r="136" spans="1:17" x14ac:dyDescent="0.35">
      <c r="A136" s="226"/>
      <c r="B136" s="226"/>
      <c r="C136" s="226"/>
      <c r="D136" s="226"/>
      <c r="E136" s="226"/>
      <c r="F136" s="226"/>
      <c r="G136" s="226"/>
      <c r="H136" s="226"/>
      <c r="I136" s="226"/>
      <c r="J136" s="226"/>
      <c r="K136" s="226"/>
      <c r="L136" s="226"/>
      <c r="M136" s="226"/>
      <c r="N136" s="226"/>
      <c r="O136" s="226"/>
      <c r="P136" s="226"/>
      <c r="Q136" s="226"/>
    </row>
    <row r="137" spans="1:17" x14ac:dyDescent="0.35">
      <c r="A137" s="226"/>
      <c r="B137" s="226"/>
      <c r="C137" s="226"/>
      <c r="D137" s="226"/>
      <c r="E137" s="226"/>
      <c r="F137" s="226"/>
      <c r="G137" s="226"/>
      <c r="H137" s="226"/>
      <c r="I137" s="226"/>
      <c r="J137" s="226"/>
      <c r="K137" s="226"/>
      <c r="L137" s="226"/>
      <c r="M137" s="226"/>
      <c r="N137" s="226"/>
      <c r="O137" s="226"/>
      <c r="P137" s="226"/>
      <c r="Q137" s="226"/>
    </row>
    <row r="138" spans="1:17" ht="36.75" customHeight="1" x14ac:dyDescent="0.35">
      <c r="A138" s="226"/>
      <c r="B138" s="226"/>
      <c r="C138" s="226"/>
      <c r="D138" s="226"/>
      <c r="E138" s="226"/>
      <c r="F138" s="226"/>
      <c r="G138" s="226"/>
      <c r="H138" s="226"/>
      <c r="I138" s="226"/>
      <c r="J138" s="226"/>
      <c r="K138" s="226"/>
      <c r="L138" s="226"/>
      <c r="M138" s="226"/>
      <c r="N138" s="226"/>
      <c r="O138" s="226"/>
      <c r="P138" s="226"/>
      <c r="Q138" s="226"/>
    </row>
  </sheetData>
  <sheetProtection algorithmName="SHA-512" hashValue="orLm39M61F9dAPHUIRHTD+EfkITLXg+zvGV3M+prmTBWFgS3qqw5h1RkyT46BnIZpk55CkLKbRFpPj6NysdcBg==" saltValue="CxE2zceCd0H03yEo2APeDw==" spinCount="100000" sheet="1" objects="1" scenarios="1" formatRows="0"/>
  <mergeCells count="129">
    <mergeCell ref="A1:Q1"/>
    <mergeCell ref="A2:Q2"/>
    <mergeCell ref="A3:Q11"/>
    <mergeCell ref="A12:Q14"/>
    <mergeCell ref="A24:C24"/>
    <mergeCell ref="A16:Q16"/>
    <mergeCell ref="A17:C17"/>
    <mergeCell ref="D17:Q17"/>
    <mergeCell ref="A19:B19"/>
    <mergeCell ref="C19:I19"/>
    <mergeCell ref="J19:L19"/>
    <mergeCell ref="M19:Q19"/>
    <mergeCell ref="A20:L20"/>
    <mergeCell ref="A18:D18"/>
    <mergeCell ref="E18:I18"/>
    <mergeCell ref="J18:K18"/>
    <mergeCell ref="J22:L22"/>
    <mergeCell ref="M18:Q18"/>
    <mergeCell ref="M23:Q23"/>
    <mergeCell ref="I21:L21"/>
    <mergeCell ref="M22:Q22"/>
    <mergeCell ref="J23:L23"/>
    <mergeCell ref="A23:C23"/>
    <mergeCell ref="M21:Q21"/>
    <mergeCell ref="A90:Q90"/>
    <mergeCell ref="A91:Q91"/>
    <mergeCell ref="A83:N83"/>
    <mergeCell ref="A38:F38"/>
    <mergeCell ref="K45:Q45"/>
    <mergeCell ref="A47:Q47"/>
    <mergeCell ref="A49:F50"/>
    <mergeCell ref="G49:Q50"/>
    <mergeCell ref="A51:F51"/>
    <mergeCell ref="A77:N77"/>
    <mergeCell ref="A80:N80"/>
    <mergeCell ref="A79:N79"/>
    <mergeCell ref="A41:Q41"/>
    <mergeCell ref="A39:F39"/>
    <mergeCell ref="A30:C31"/>
    <mergeCell ref="G43:J43"/>
    <mergeCell ref="G44:J44"/>
    <mergeCell ref="A22:B22"/>
    <mergeCell ref="J24:L24"/>
    <mergeCell ref="M24:Q24"/>
    <mergeCell ref="A35:F35"/>
    <mergeCell ref="A36:F36"/>
    <mergeCell ref="A37:F37"/>
    <mergeCell ref="A27:K27"/>
    <mergeCell ref="G38:Q38"/>
    <mergeCell ref="A26:L26"/>
    <mergeCell ref="A32:F32"/>
    <mergeCell ref="A33:F33"/>
    <mergeCell ref="A34:F34"/>
    <mergeCell ref="D24:I24"/>
    <mergeCell ref="C22:I22"/>
    <mergeCell ref="A25:C25"/>
    <mergeCell ref="D25:Q25"/>
    <mergeCell ref="A125:Q138"/>
    <mergeCell ref="A96:Q96"/>
    <mergeCell ref="A97:Q97"/>
    <mergeCell ref="A53:Q54"/>
    <mergeCell ref="B114:Q114"/>
    <mergeCell ref="B116:Q116"/>
    <mergeCell ref="B118:Q118"/>
    <mergeCell ref="A55:Q55"/>
    <mergeCell ref="A58:Q58"/>
    <mergeCell ref="A62:Q62"/>
    <mergeCell ref="A65:Q65"/>
    <mergeCell ref="A68:Q68"/>
    <mergeCell ref="A72:Q72"/>
    <mergeCell ref="A76:N76"/>
    <mergeCell ref="A75:N75"/>
    <mergeCell ref="A78:N78"/>
    <mergeCell ref="A108:Q108"/>
    <mergeCell ref="A110:Q110"/>
    <mergeCell ref="A111:Q111"/>
    <mergeCell ref="A107:Q107"/>
    <mergeCell ref="A109:Q109"/>
    <mergeCell ref="A105:Q105"/>
    <mergeCell ref="A106:Q106"/>
    <mergeCell ref="A98:Q98"/>
    <mergeCell ref="A124:Q124"/>
    <mergeCell ref="B115:Q115"/>
    <mergeCell ref="B119:Q119"/>
    <mergeCell ref="G37:Q37"/>
    <mergeCell ref="A123:Q123"/>
    <mergeCell ref="A94:Q94"/>
    <mergeCell ref="A86:Q86"/>
    <mergeCell ref="A100:Q100"/>
    <mergeCell ref="A87:Q87"/>
    <mergeCell ref="G51:Q51"/>
    <mergeCell ref="A52:F52"/>
    <mergeCell ref="A82:N82"/>
    <mergeCell ref="A81:N81"/>
    <mergeCell ref="A122:Q122"/>
    <mergeCell ref="A92:Q92"/>
    <mergeCell ref="A95:Q95"/>
    <mergeCell ref="K43:Q43"/>
    <mergeCell ref="K44:Q44"/>
    <mergeCell ref="G52:Q52"/>
    <mergeCell ref="G39:J39"/>
    <mergeCell ref="A99:Q99"/>
    <mergeCell ref="A101:Q101"/>
    <mergeCell ref="A102:Q102"/>
    <mergeCell ref="A93:Q93"/>
    <mergeCell ref="A21:D21"/>
    <mergeCell ref="D23:I23"/>
    <mergeCell ref="D30:E30"/>
    <mergeCell ref="D31:E31"/>
    <mergeCell ref="A43:F45"/>
    <mergeCell ref="A113:Q113"/>
    <mergeCell ref="A103:Q103"/>
    <mergeCell ref="A85:N85"/>
    <mergeCell ref="A112:Q112"/>
    <mergeCell ref="A104:Q104"/>
    <mergeCell ref="G30:K30"/>
    <mergeCell ref="G31:K31"/>
    <mergeCell ref="M30:Q30"/>
    <mergeCell ref="M31:Q31"/>
    <mergeCell ref="G32:Q32"/>
    <mergeCell ref="G33:Q33"/>
    <mergeCell ref="G34:Q34"/>
    <mergeCell ref="G35:Q35"/>
    <mergeCell ref="G36:Q36"/>
    <mergeCell ref="G45:J45"/>
    <mergeCell ref="L39:Q39"/>
    <mergeCell ref="A88:Q88"/>
    <mergeCell ref="A89:Q89"/>
    <mergeCell ref="A29:Q29"/>
  </mergeCells>
  <phoneticPr fontId="10" type="noConversion"/>
  <conditionalFormatting sqref="C19:I19">
    <cfRule type="expression" dxfId="471" priority="42">
      <formula>ISBLANK(C19)</formula>
    </cfRule>
  </conditionalFormatting>
  <conditionalFormatting sqref="C22:I22">
    <cfRule type="expression" dxfId="470" priority="24">
      <formula>AND(ISBLANK(C22), ISBLANK($E$21))</formula>
    </cfRule>
  </conditionalFormatting>
  <conditionalFormatting sqref="D23:I24">
    <cfRule type="expression" dxfId="469" priority="38">
      <formula>ISBLANK(D23)</formula>
    </cfRule>
  </conditionalFormatting>
  <conditionalFormatting sqref="D17:Q17">
    <cfRule type="expression" dxfId="468" priority="43">
      <formula>ISBLANK(D17)</formula>
    </cfRule>
  </conditionalFormatting>
  <conditionalFormatting sqref="D25:Q25">
    <cfRule type="expression" dxfId="467" priority="36">
      <formula>ISBLANK(D25)</formula>
    </cfRule>
  </conditionalFormatting>
  <conditionalFormatting sqref="G37:G38">
    <cfRule type="expression" dxfId="466" priority="30">
      <formula>ISBLANK(G37)</formula>
    </cfRule>
  </conditionalFormatting>
  <conditionalFormatting sqref="G30:K31">
    <cfRule type="expression" dxfId="465" priority="34">
      <formula>ISBLANK(G30)</formula>
    </cfRule>
  </conditionalFormatting>
  <conditionalFormatting sqref="G32:Q36">
    <cfRule type="expression" dxfId="464" priority="31">
      <formula>ISBLANK(G32)</formula>
    </cfRule>
  </conditionalFormatting>
  <conditionalFormatting sqref="G49:Q50">
    <cfRule type="expression" dxfId="463" priority="26">
      <formula>ISBLANK(G49)</formula>
    </cfRule>
  </conditionalFormatting>
  <conditionalFormatting sqref="H56 K56">
    <cfRule type="expression" dxfId="462" priority="19">
      <formula>AND(ISBLANK($H$56), ISBLANK($K$56))</formula>
    </cfRule>
  </conditionalFormatting>
  <conditionalFormatting sqref="H59 K59 N59">
    <cfRule type="expression" dxfId="461" priority="17">
      <formula>AND(ISBLANK($H$59), ISBLANK($K$59), ISBLANK($N$59))</formula>
    </cfRule>
  </conditionalFormatting>
  <conditionalFormatting sqref="H63 K63 N63">
    <cfRule type="expression" dxfId="460" priority="13">
      <formula>AND(ISBLANK($H$63), ISBLANK($K$63), ISBLANK($N$63))</formula>
    </cfRule>
  </conditionalFormatting>
  <conditionalFormatting sqref="H66 K66 N66">
    <cfRule type="expression" dxfId="459" priority="12">
      <formula>AND(ISBLANK($H$66), ISBLANK($K$66), ISBLANK($N$66))</formula>
    </cfRule>
  </conditionalFormatting>
  <conditionalFormatting sqref="H69 K69">
    <cfRule type="expression" dxfId="458" priority="11">
      <formula>AND(ISBLANK($H$69), ISBLANK($K$69))</formula>
    </cfRule>
  </conditionalFormatting>
  <conditionalFormatting sqref="K43">
    <cfRule type="expression" dxfId="457" priority="28">
      <formula>ISBLANK(K43)</formula>
    </cfRule>
  </conditionalFormatting>
  <conditionalFormatting sqref="K44:Q45">
    <cfRule type="expression" dxfId="456" priority="4">
      <formula>ISBLANK(K44)</formula>
    </cfRule>
  </conditionalFormatting>
  <conditionalFormatting sqref="L39:Q39">
    <cfRule type="expression" dxfId="455" priority="7">
      <formula>AND(ISBLANK($K$39)=FALSE, ISBLANK($L$39)=TRUE)</formula>
    </cfRule>
    <cfRule type="expression" dxfId="454" priority="1648">
      <formula>AND(ISBLANK($K$39)=FALSE, ISBLANK(#REF!)=FALSE)</formula>
    </cfRule>
  </conditionalFormatting>
  <conditionalFormatting sqref="M19:Q19">
    <cfRule type="expression" dxfId="453" priority="41">
      <formula>ISBLANK(M19)</formula>
    </cfRule>
  </conditionalFormatting>
  <conditionalFormatting sqref="M21:Q21">
    <cfRule type="expression" dxfId="452" priority="3">
      <formula>AND(ISBLANK(M21))</formula>
    </cfRule>
  </conditionalFormatting>
  <conditionalFormatting sqref="M22:Q22">
    <cfRule type="expression" dxfId="451" priority="25">
      <formula>AND(ISBLANK(M22), ISBLANK($E$21))</formula>
    </cfRule>
  </conditionalFormatting>
  <conditionalFormatting sqref="M23:Q24">
    <cfRule type="expression" dxfId="450" priority="37">
      <formula>ISBLANK(M23)</formula>
    </cfRule>
  </conditionalFormatting>
  <conditionalFormatting sqref="M30:Q31">
    <cfRule type="expression" dxfId="449" priority="33">
      <formula>ISBLANK(M30)</formula>
    </cfRule>
  </conditionalFormatting>
  <conditionalFormatting sqref="N20 Q20">
    <cfRule type="expression" dxfId="448" priority="23">
      <formula>AND(ISBLANK($N$20), ISBLANK($Q$20))</formula>
    </cfRule>
  </conditionalFormatting>
  <conditionalFormatting sqref="N26">
    <cfRule type="expression" dxfId="447" priority="22">
      <formula>AND(ISBLANK($N$26), ISBLANK($Q$26))</formula>
    </cfRule>
  </conditionalFormatting>
  <conditionalFormatting sqref="N27">
    <cfRule type="expression" dxfId="446" priority="2">
      <formula>AND(ISBLANK($N$27), ISBLANK($Q$27))</formula>
    </cfRule>
  </conditionalFormatting>
  <conditionalFormatting sqref="Q26">
    <cfRule type="expression" dxfId="445" priority="20">
      <formula>AND(ISBLANK($N$26), ISBLANK($Q$26))</formula>
    </cfRule>
  </conditionalFormatting>
  <conditionalFormatting sqref="Q27">
    <cfRule type="expression" dxfId="444" priority="1">
      <formula>AND(ISBLANK($N$27), ISBLANK($Q$27))</formula>
    </cfRule>
  </conditionalFormatting>
  <dataValidations count="1">
    <dataValidation type="list" allowBlank="1" showInputMessage="1" showErrorMessage="1" sqref="K56 K69 P81 P79 P77 P75 H59 H56 H63 K63 N63 H66 K66 N66 H69 N20 Q20 Q26:Q27 N26:N27 E21 K59 N59 P83:P85" xr:uid="{00000000-0002-0000-0000-000000000000}">
      <formula1>"✓, -----"</formula1>
    </dataValidation>
  </dataValidations>
  <pageMargins left="0.7" right="0.7" top="0.25" bottom="0.75" header="0.3" footer="0.3"/>
  <pageSetup scale="76"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54" max="16" man="1"/>
    <brk id="97"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W55"/>
  <sheetViews>
    <sheetView showZeros="0" view="pageLayout" topLeftCell="A15" zoomScaleNormal="85" workbookViewId="0">
      <selection activeCell="A3" sqref="A3:N3"/>
    </sheetView>
  </sheetViews>
  <sheetFormatPr defaultRowHeight="12.75" x14ac:dyDescent="0.35"/>
  <cols>
    <col min="1" max="9" width="6.53125" customWidth="1"/>
    <col min="10" max="10" width="7.46484375" customWidth="1"/>
    <col min="11" max="15" width="6.53125" customWidth="1"/>
  </cols>
  <sheetData>
    <row r="1" spans="1:15" ht="20.25" x14ac:dyDescent="0.55000000000000004">
      <c r="A1" s="458" t="s">
        <v>460</v>
      </c>
      <c r="B1" s="504"/>
      <c r="C1" s="504"/>
      <c r="D1" s="504"/>
      <c r="E1" s="504"/>
      <c r="F1" s="504"/>
      <c r="G1" s="504"/>
      <c r="H1" s="504"/>
      <c r="I1" s="504"/>
      <c r="J1" s="504"/>
      <c r="K1" s="504"/>
      <c r="L1" s="504"/>
      <c r="M1" s="504"/>
      <c r="N1" s="504"/>
    </row>
    <row r="2" spans="1:15" ht="39" customHeight="1" x14ac:dyDescent="0.35">
      <c r="A2" s="563" t="s">
        <v>610</v>
      </c>
      <c r="B2" s="563"/>
      <c r="C2" s="563"/>
      <c r="D2" s="563"/>
      <c r="E2" s="563"/>
      <c r="F2" s="563"/>
      <c r="G2" s="563"/>
      <c r="H2" s="563"/>
      <c r="I2" s="563"/>
      <c r="J2" s="563"/>
      <c r="K2" s="563"/>
      <c r="L2" s="563"/>
      <c r="M2" s="563"/>
      <c r="N2" s="563"/>
    </row>
    <row r="3" spans="1:15" x14ac:dyDescent="0.35">
      <c r="A3" s="585"/>
      <c r="B3" s="585"/>
      <c r="C3" s="585"/>
      <c r="D3" s="585"/>
      <c r="E3" s="585"/>
      <c r="F3" s="585"/>
      <c r="G3" s="585"/>
      <c r="H3" s="585"/>
      <c r="I3" s="585"/>
      <c r="J3" s="585"/>
      <c r="K3" s="585"/>
      <c r="L3" s="585"/>
      <c r="M3" s="585"/>
      <c r="N3" s="585"/>
    </row>
    <row r="4" spans="1:15" ht="13.5" x14ac:dyDescent="0.35">
      <c r="A4" s="583" t="s">
        <v>461</v>
      </c>
      <c r="B4" s="583"/>
      <c r="C4" s="583"/>
      <c r="D4" s="583"/>
      <c r="E4" s="583"/>
      <c r="F4" s="583"/>
      <c r="G4" s="583"/>
      <c r="H4" s="583"/>
      <c r="I4" s="583"/>
      <c r="J4" s="583"/>
      <c r="K4" s="583"/>
      <c r="L4" s="583"/>
      <c r="M4" s="583"/>
      <c r="N4" s="583"/>
    </row>
    <row r="5" spans="1:15" ht="13.9" x14ac:dyDescent="0.35">
      <c r="A5" s="224" t="s">
        <v>462</v>
      </c>
      <c r="B5" s="224"/>
      <c r="C5" s="224"/>
      <c r="D5" s="224"/>
      <c r="E5" s="224"/>
      <c r="F5" s="224"/>
      <c r="G5" s="224"/>
      <c r="H5" s="224"/>
      <c r="I5" s="224"/>
      <c r="J5" s="224"/>
      <c r="K5" s="224"/>
      <c r="L5" s="224"/>
      <c r="M5" s="224"/>
      <c r="N5" s="224"/>
    </row>
    <row r="6" spans="1:15" ht="13.9" x14ac:dyDescent="0.35">
      <c r="A6" s="224" t="s">
        <v>463</v>
      </c>
      <c r="B6" s="224"/>
      <c r="C6" s="224"/>
      <c r="D6" s="224"/>
      <c r="E6" s="224"/>
      <c r="F6" s="224"/>
      <c r="G6" s="224"/>
      <c r="H6" s="224"/>
      <c r="I6" s="224"/>
      <c r="J6" s="224"/>
      <c r="K6" s="224"/>
      <c r="L6" s="224"/>
      <c r="M6" s="224"/>
      <c r="N6" s="224"/>
    </row>
    <row r="7" spans="1:15" ht="13.9" x14ac:dyDescent="0.35">
      <c r="A7" s="224" t="s">
        <v>464</v>
      </c>
      <c r="B7" s="224"/>
      <c r="C7" s="224"/>
      <c r="D7" s="224"/>
      <c r="E7" s="224"/>
      <c r="F7" s="224"/>
      <c r="G7" s="224"/>
      <c r="H7" s="224"/>
      <c r="I7" s="224"/>
      <c r="J7" s="224"/>
      <c r="K7" s="224"/>
      <c r="L7" s="224"/>
      <c r="M7" s="224"/>
      <c r="N7" s="224"/>
    </row>
    <row r="8" spans="1:15" ht="13.5" x14ac:dyDescent="0.35">
      <c r="A8" s="584" t="s">
        <v>601</v>
      </c>
      <c r="B8" s="584"/>
      <c r="C8" s="584"/>
      <c r="D8" s="584"/>
      <c r="E8" s="584"/>
      <c r="F8" s="584"/>
      <c r="G8" s="584"/>
      <c r="H8" s="584"/>
      <c r="I8" s="584"/>
      <c r="J8" s="584"/>
      <c r="K8" s="584"/>
      <c r="L8" s="584"/>
      <c r="M8" s="584"/>
      <c r="N8" s="584"/>
    </row>
    <row r="9" spans="1:15" ht="13.5" x14ac:dyDescent="0.35">
      <c r="A9" s="584"/>
      <c r="B9" s="584"/>
      <c r="C9" s="584"/>
      <c r="D9" s="584"/>
      <c r="E9" s="584"/>
      <c r="F9" s="584"/>
      <c r="G9" s="584"/>
      <c r="H9" s="584"/>
      <c r="I9" s="584"/>
      <c r="J9" s="584"/>
      <c r="K9" s="584"/>
      <c r="L9" s="584"/>
      <c r="M9" s="584"/>
      <c r="N9" s="584"/>
      <c r="O9" s="584"/>
    </row>
    <row r="10" spans="1:15" ht="17.25" x14ac:dyDescent="0.35">
      <c r="A10" s="294" t="s">
        <v>465</v>
      </c>
      <c r="B10" s="294"/>
      <c r="C10" s="294"/>
      <c r="D10" s="294"/>
      <c r="E10" s="294"/>
      <c r="F10" s="294"/>
      <c r="G10" s="294"/>
      <c r="H10" s="294"/>
      <c r="I10" s="294"/>
      <c r="J10" s="294"/>
      <c r="K10" s="294"/>
      <c r="L10" s="294"/>
      <c r="M10" s="294"/>
      <c r="N10" s="294"/>
    </row>
    <row r="11" spans="1:15" ht="13.5" x14ac:dyDescent="0.35">
      <c r="A11" s="268" t="s">
        <v>73</v>
      </c>
      <c r="B11" s="269"/>
      <c r="C11" s="269"/>
      <c r="D11" s="269"/>
      <c r="E11" s="269"/>
      <c r="F11" s="269"/>
      <c r="G11" s="269"/>
      <c r="H11" s="269"/>
      <c r="I11" s="269"/>
      <c r="J11" s="270"/>
      <c r="K11" s="44" t="s">
        <v>74</v>
      </c>
      <c r="L11" s="171" t="s">
        <v>10</v>
      </c>
      <c r="M11" s="171" t="s">
        <v>75</v>
      </c>
      <c r="N11" s="171" t="s">
        <v>45</v>
      </c>
      <c r="O11" s="171" t="s">
        <v>76</v>
      </c>
    </row>
    <row r="12" spans="1:15" ht="27.75" customHeight="1" x14ac:dyDescent="0.35">
      <c r="A12" s="61" t="s">
        <v>466</v>
      </c>
      <c r="B12" s="261" t="s">
        <v>467</v>
      </c>
      <c r="C12" s="262"/>
      <c r="D12" s="262"/>
      <c r="E12" s="262"/>
      <c r="F12" s="263"/>
      <c r="G12" s="263"/>
      <c r="H12" s="263"/>
      <c r="I12" s="263"/>
      <c r="J12" s="264"/>
      <c r="K12" s="68" t="s">
        <v>45</v>
      </c>
      <c r="L12" s="150">
        <f>Working!L558</f>
        <v>0</v>
      </c>
      <c r="M12" s="150">
        <f>Working!M558</f>
        <v>0</v>
      </c>
      <c r="N12" s="150">
        <f>Working!N558</f>
        <v>0</v>
      </c>
      <c r="O12" s="68" t="s">
        <v>468</v>
      </c>
    </row>
    <row r="13" spans="1:15" ht="33" customHeight="1" x14ac:dyDescent="0.35">
      <c r="A13" s="142"/>
      <c r="B13" s="265">
        <f>Working!B559</f>
        <v>0</v>
      </c>
      <c r="C13" s="266"/>
      <c r="D13" s="266"/>
      <c r="E13" s="266"/>
      <c r="F13" s="266"/>
      <c r="G13" s="266"/>
      <c r="H13" s="266"/>
      <c r="I13" s="266"/>
      <c r="J13" s="266"/>
      <c r="K13" s="266"/>
      <c r="L13" s="266"/>
      <c r="M13" s="266"/>
      <c r="N13" s="266"/>
      <c r="O13" s="267"/>
    </row>
    <row r="14" spans="1:15" ht="28.5" customHeight="1" x14ac:dyDescent="0.35">
      <c r="A14" s="61" t="s">
        <v>469</v>
      </c>
      <c r="B14" s="261" t="s">
        <v>603</v>
      </c>
      <c r="C14" s="262"/>
      <c r="D14" s="262"/>
      <c r="E14" s="262"/>
      <c r="F14" s="263"/>
      <c r="G14" s="263"/>
      <c r="H14" s="263"/>
      <c r="I14" s="263"/>
      <c r="J14" s="264"/>
      <c r="K14" s="68" t="s">
        <v>45</v>
      </c>
      <c r="L14" s="150">
        <f>Working!L560</f>
        <v>0</v>
      </c>
      <c r="M14" s="150">
        <f>Working!M560</f>
        <v>0</v>
      </c>
      <c r="N14" s="150">
        <f>Working!N560</f>
        <v>0</v>
      </c>
      <c r="O14" s="68" t="s">
        <v>79</v>
      </c>
    </row>
    <row r="15" spans="1:15" ht="36.75" customHeight="1" x14ac:dyDescent="0.35">
      <c r="A15" s="142"/>
      <c r="B15" s="265">
        <f>Working!B561</f>
        <v>0</v>
      </c>
      <c r="C15" s="266"/>
      <c r="D15" s="266"/>
      <c r="E15" s="266"/>
      <c r="F15" s="266"/>
      <c r="G15" s="266"/>
      <c r="H15" s="266"/>
      <c r="I15" s="266"/>
      <c r="J15" s="266"/>
      <c r="K15" s="266"/>
      <c r="L15" s="266"/>
      <c r="M15" s="266"/>
      <c r="N15" s="266"/>
      <c r="O15" s="267"/>
    </row>
    <row r="16" spans="1:15" ht="17.25" x14ac:dyDescent="0.35">
      <c r="A16" s="294" t="s">
        <v>470</v>
      </c>
      <c r="B16" s="294"/>
      <c r="C16" s="294"/>
      <c r="D16" s="294"/>
      <c r="E16" s="294"/>
      <c r="F16" s="294"/>
      <c r="G16" s="294"/>
      <c r="H16" s="294"/>
      <c r="I16" s="294"/>
      <c r="J16" s="294"/>
      <c r="K16" s="294"/>
      <c r="L16" s="294"/>
      <c r="M16" s="294"/>
      <c r="N16" s="294"/>
    </row>
    <row r="17" spans="1:15" ht="13.5" x14ac:dyDescent="0.35">
      <c r="A17" s="268" t="s">
        <v>73</v>
      </c>
      <c r="B17" s="269"/>
      <c r="C17" s="269"/>
      <c r="D17" s="269"/>
      <c r="E17" s="269"/>
      <c r="F17" s="269"/>
      <c r="G17" s="269"/>
      <c r="H17" s="269"/>
      <c r="I17" s="269"/>
      <c r="J17" s="270"/>
      <c r="K17" s="44" t="s">
        <v>74</v>
      </c>
      <c r="L17" s="171" t="s">
        <v>10</v>
      </c>
      <c r="M17" s="171" t="s">
        <v>75</v>
      </c>
      <c r="N17" s="171" t="s">
        <v>45</v>
      </c>
      <c r="O17" s="171" t="s">
        <v>76</v>
      </c>
    </row>
    <row r="18" spans="1:15" ht="32.25" customHeight="1" x14ac:dyDescent="0.35">
      <c r="A18" s="61" t="s">
        <v>471</v>
      </c>
      <c r="B18" s="261" t="s">
        <v>472</v>
      </c>
      <c r="C18" s="262"/>
      <c r="D18" s="262"/>
      <c r="E18" s="262"/>
      <c r="F18" s="263"/>
      <c r="G18" s="263"/>
      <c r="H18" s="263"/>
      <c r="I18" s="263"/>
      <c r="J18" s="264"/>
      <c r="K18" s="68" t="s">
        <v>45</v>
      </c>
      <c r="L18" s="150">
        <f>Working!L564</f>
        <v>0</v>
      </c>
      <c r="M18" s="150">
        <f>Working!M564</f>
        <v>0</v>
      </c>
      <c r="N18" s="150">
        <f>Working!N564</f>
        <v>0</v>
      </c>
      <c r="O18" s="68" t="s">
        <v>96</v>
      </c>
    </row>
    <row r="19" spans="1:15" ht="34.5" customHeight="1" x14ac:dyDescent="0.35">
      <c r="A19" s="142"/>
      <c r="B19" s="265">
        <f>Working!B565</f>
        <v>0</v>
      </c>
      <c r="C19" s="266"/>
      <c r="D19" s="266"/>
      <c r="E19" s="266"/>
      <c r="F19" s="266"/>
      <c r="G19" s="266"/>
      <c r="H19" s="266"/>
      <c r="I19" s="266"/>
      <c r="J19" s="266"/>
      <c r="K19" s="266"/>
      <c r="L19" s="266"/>
      <c r="M19" s="266"/>
      <c r="N19" s="266"/>
      <c r="O19" s="267"/>
    </row>
    <row r="20" spans="1:15" ht="27.75" customHeight="1" x14ac:dyDescent="0.35">
      <c r="A20" s="61" t="s">
        <v>473</v>
      </c>
      <c r="B20" s="261" t="s">
        <v>474</v>
      </c>
      <c r="C20" s="262"/>
      <c r="D20" s="262"/>
      <c r="E20" s="262"/>
      <c r="F20" s="263"/>
      <c r="G20" s="263"/>
      <c r="H20" s="263"/>
      <c r="I20" s="263"/>
      <c r="J20" s="264"/>
      <c r="K20" s="68" t="s">
        <v>45</v>
      </c>
      <c r="L20" s="150">
        <f>Working!L566</f>
        <v>0</v>
      </c>
      <c r="M20" s="150">
        <f>Working!M566</f>
        <v>0</v>
      </c>
      <c r="N20" s="150">
        <f>Working!N566</f>
        <v>0</v>
      </c>
      <c r="O20" s="68" t="s">
        <v>468</v>
      </c>
    </row>
    <row r="21" spans="1:15" ht="35.25" customHeight="1" x14ac:dyDescent="0.35">
      <c r="A21" s="142"/>
      <c r="B21" s="265">
        <f>Working!B567</f>
        <v>0</v>
      </c>
      <c r="C21" s="266"/>
      <c r="D21" s="266"/>
      <c r="E21" s="266"/>
      <c r="F21" s="266"/>
      <c r="G21" s="266"/>
      <c r="H21" s="266"/>
      <c r="I21" s="266"/>
      <c r="J21" s="266"/>
      <c r="K21" s="266"/>
      <c r="L21" s="266"/>
      <c r="M21" s="266"/>
      <c r="N21" s="266"/>
      <c r="O21" s="267"/>
    </row>
    <row r="22" spans="1:15" ht="71.25" customHeight="1" x14ac:dyDescent="0.35">
      <c r="A22" s="61" t="s">
        <v>475</v>
      </c>
      <c r="B22" s="261" t="s">
        <v>608</v>
      </c>
      <c r="C22" s="262"/>
      <c r="D22" s="262"/>
      <c r="E22" s="262"/>
      <c r="F22" s="263"/>
      <c r="G22" s="263"/>
      <c r="H22" s="263"/>
      <c r="I22" s="263"/>
      <c r="J22" s="264"/>
      <c r="K22" s="68" t="s">
        <v>45</v>
      </c>
      <c r="L22" s="150">
        <f>Working!L568</f>
        <v>0</v>
      </c>
      <c r="M22" s="150">
        <f>Working!M568</f>
        <v>0</v>
      </c>
      <c r="N22" s="150">
        <f>Working!N568</f>
        <v>0</v>
      </c>
      <c r="O22" s="68" t="s">
        <v>96</v>
      </c>
    </row>
    <row r="23" spans="1:15" ht="39.75" customHeight="1" x14ac:dyDescent="0.35">
      <c r="A23" s="142"/>
      <c r="B23" s="265">
        <f>Working!B569</f>
        <v>0</v>
      </c>
      <c r="C23" s="266"/>
      <c r="D23" s="266"/>
      <c r="E23" s="266"/>
      <c r="F23" s="266"/>
      <c r="G23" s="266"/>
      <c r="H23" s="266"/>
      <c r="I23" s="266"/>
      <c r="J23" s="266"/>
      <c r="K23" s="266"/>
      <c r="L23" s="266"/>
      <c r="M23" s="266"/>
      <c r="N23" s="266"/>
      <c r="O23" s="267"/>
    </row>
    <row r="24" spans="1:15" ht="17.25" x14ac:dyDescent="0.35">
      <c r="A24" s="326" t="s">
        <v>476</v>
      </c>
      <c r="B24" s="326"/>
      <c r="C24" s="326"/>
      <c r="D24" s="326"/>
      <c r="E24" s="326"/>
      <c r="F24" s="326"/>
      <c r="G24" s="326"/>
      <c r="H24" s="326"/>
      <c r="I24" s="326"/>
      <c r="J24" s="326"/>
      <c r="K24" s="326"/>
      <c r="L24" s="326"/>
      <c r="M24" s="326"/>
      <c r="N24" s="326"/>
    </row>
    <row r="25" spans="1:15" ht="13.9" x14ac:dyDescent="0.4">
      <c r="A25" s="258" t="s">
        <v>73</v>
      </c>
      <c r="B25" s="259"/>
      <c r="C25" s="259"/>
      <c r="D25" s="259"/>
      <c r="E25" s="259"/>
      <c r="F25" s="259"/>
      <c r="G25" s="259"/>
      <c r="H25" s="259"/>
      <c r="I25" s="259"/>
      <c r="J25" s="260"/>
      <c r="K25" s="44" t="s">
        <v>74</v>
      </c>
      <c r="L25" s="171" t="s">
        <v>10</v>
      </c>
      <c r="M25" s="171" t="s">
        <v>75</v>
      </c>
      <c r="N25" s="171" t="s">
        <v>45</v>
      </c>
      <c r="O25" s="171" t="s">
        <v>76</v>
      </c>
    </row>
    <row r="26" spans="1:15" ht="29.25" customHeight="1" x14ac:dyDescent="0.35">
      <c r="A26" s="61" t="s">
        <v>477</v>
      </c>
      <c r="B26" s="261" t="s">
        <v>604</v>
      </c>
      <c r="C26" s="262"/>
      <c r="D26" s="262"/>
      <c r="E26" s="262"/>
      <c r="F26" s="263"/>
      <c r="G26" s="263"/>
      <c r="H26" s="263"/>
      <c r="I26" s="263"/>
      <c r="J26" s="264"/>
      <c r="K26" s="68" t="s">
        <v>45</v>
      </c>
      <c r="L26" s="150">
        <f>Working!L572</f>
        <v>0</v>
      </c>
      <c r="M26" s="150">
        <f>Working!M572</f>
        <v>0</v>
      </c>
      <c r="N26" s="150">
        <f>Working!N572</f>
        <v>0</v>
      </c>
      <c r="O26" s="68" t="s">
        <v>102</v>
      </c>
    </row>
    <row r="27" spans="1:15" ht="26.25" customHeight="1" x14ac:dyDescent="0.35">
      <c r="A27" s="142"/>
      <c r="B27" s="265">
        <f>Working!B573</f>
        <v>0</v>
      </c>
      <c r="C27" s="266"/>
      <c r="D27" s="266"/>
      <c r="E27" s="266"/>
      <c r="F27" s="266"/>
      <c r="G27" s="266"/>
      <c r="H27" s="266"/>
      <c r="I27" s="266"/>
      <c r="J27" s="266"/>
      <c r="K27" s="266"/>
      <c r="L27" s="266"/>
      <c r="M27" s="266"/>
      <c r="N27" s="266"/>
      <c r="O27" s="267"/>
    </row>
    <row r="28" spans="1:15" ht="32.25" customHeight="1" x14ac:dyDescent="0.35">
      <c r="A28" s="61" t="s">
        <v>478</v>
      </c>
      <c r="B28" s="261" t="s">
        <v>479</v>
      </c>
      <c r="C28" s="262"/>
      <c r="D28" s="262"/>
      <c r="E28" s="262"/>
      <c r="F28" s="263"/>
      <c r="G28" s="263"/>
      <c r="H28" s="263"/>
      <c r="I28" s="263"/>
      <c r="J28" s="264"/>
      <c r="K28" s="68" t="s">
        <v>45</v>
      </c>
      <c r="L28" s="150">
        <f>Working!L574</f>
        <v>0</v>
      </c>
      <c r="M28" s="150">
        <f>Working!M574</f>
        <v>0</v>
      </c>
      <c r="N28" s="150">
        <f>Working!N574</f>
        <v>0</v>
      </c>
      <c r="O28" s="68" t="s">
        <v>102</v>
      </c>
    </row>
    <row r="29" spans="1:15" ht="32.25" customHeight="1" x14ac:dyDescent="0.35">
      <c r="A29" s="142"/>
      <c r="B29" s="265">
        <f>Working!B575</f>
        <v>0</v>
      </c>
      <c r="C29" s="266"/>
      <c r="D29" s="266"/>
      <c r="E29" s="266"/>
      <c r="F29" s="266"/>
      <c r="G29" s="266"/>
      <c r="H29" s="266"/>
      <c r="I29" s="266"/>
      <c r="J29" s="266"/>
      <c r="K29" s="266"/>
      <c r="L29" s="266"/>
      <c r="M29" s="266"/>
      <c r="N29" s="266"/>
      <c r="O29" s="267"/>
    </row>
    <row r="30" spans="1:15" ht="19.899999999999999" x14ac:dyDescent="0.5">
      <c r="A30" s="582" t="s">
        <v>605</v>
      </c>
      <c r="B30" s="582"/>
      <c r="C30" s="582"/>
      <c r="D30" s="582"/>
      <c r="E30" s="582"/>
      <c r="F30" s="582"/>
      <c r="G30" s="582"/>
      <c r="H30" s="582"/>
      <c r="I30" s="582"/>
      <c r="J30" s="582"/>
      <c r="K30" s="582"/>
      <c r="L30" s="582"/>
      <c r="M30" s="582"/>
      <c r="N30" s="582"/>
    </row>
    <row r="31" spans="1:15" ht="13.5" x14ac:dyDescent="0.35">
      <c r="A31" s="268" t="s">
        <v>73</v>
      </c>
      <c r="B31" s="269"/>
      <c r="C31" s="269"/>
      <c r="D31" s="269"/>
      <c r="E31" s="269"/>
      <c r="F31" s="269"/>
      <c r="G31" s="269"/>
      <c r="H31" s="269"/>
      <c r="I31" s="269"/>
      <c r="J31" s="270"/>
      <c r="K31" s="44" t="s">
        <v>74</v>
      </c>
      <c r="L31" s="171" t="s">
        <v>10</v>
      </c>
      <c r="M31" s="171" t="s">
        <v>75</v>
      </c>
      <c r="N31" s="171" t="s">
        <v>45</v>
      </c>
      <c r="O31" s="171" t="s">
        <v>76</v>
      </c>
    </row>
    <row r="32" spans="1:15" ht="33.75" customHeight="1" x14ac:dyDescent="0.35">
      <c r="A32" s="61" t="s">
        <v>481</v>
      </c>
      <c r="B32" s="261" t="s">
        <v>606</v>
      </c>
      <c r="C32" s="262"/>
      <c r="D32" s="262"/>
      <c r="E32" s="262"/>
      <c r="F32" s="263"/>
      <c r="G32" s="263"/>
      <c r="H32" s="263"/>
      <c r="I32" s="263"/>
      <c r="J32" s="264"/>
      <c r="K32" s="68" t="s">
        <v>45</v>
      </c>
      <c r="L32" s="150">
        <f>Working!L578</f>
        <v>0</v>
      </c>
      <c r="M32" s="150">
        <f>Working!M578</f>
        <v>0</v>
      </c>
      <c r="N32" s="150">
        <f>Working!N578</f>
        <v>0</v>
      </c>
      <c r="O32" s="68" t="s">
        <v>468</v>
      </c>
    </row>
    <row r="33" spans="1:23" ht="25.5" customHeight="1" x14ac:dyDescent="0.35">
      <c r="A33" s="142"/>
      <c r="B33" s="265">
        <f>Working!B579</f>
        <v>0</v>
      </c>
      <c r="C33" s="266"/>
      <c r="D33" s="266"/>
      <c r="E33" s="266"/>
      <c r="F33" s="266"/>
      <c r="G33" s="266"/>
      <c r="H33" s="266"/>
      <c r="I33" s="266"/>
      <c r="J33" s="266"/>
      <c r="K33" s="266"/>
      <c r="L33" s="266"/>
      <c r="M33" s="266"/>
      <c r="N33" s="266"/>
      <c r="O33" s="267"/>
    </row>
    <row r="34" spans="1:23" ht="33" customHeight="1" x14ac:dyDescent="0.35">
      <c r="A34" s="61" t="s">
        <v>482</v>
      </c>
      <c r="B34" s="261" t="s">
        <v>483</v>
      </c>
      <c r="C34" s="262"/>
      <c r="D34" s="262"/>
      <c r="E34" s="262"/>
      <c r="F34" s="263"/>
      <c r="G34" s="263"/>
      <c r="H34" s="263"/>
      <c r="I34" s="263"/>
      <c r="J34" s="264"/>
      <c r="K34" s="68" t="s">
        <v>45</v>
      </c>
      <c r="L34" s="150">
        <f>Working!L580</f>
        <v>0</v>
      </c>
      <c r="M34" s="150">
        <f>Working!M580</f>
        <v>0</v>
      </c>
      <c r="N34" s="150">
        <f>Working!N580</f>
        <v>0</v>
      </c>
      <c r="O34" s="68" t="s">
        <v>96</v>
      </c>
      <c r="R34" s="9"/>
    </row>
    <row r="35" spans="1:23" ht="32.25" customHeight="1" x14ac:dyDescent="0.35">
      <c r="A35" s="142"/>
      <c r="B35" s="265">
        <f>Working!B581</f>
        <v>0</v>
      </c>
      <c r="C35" s="266"/>
      <c r="D35" s="266"/>
      <c r="E35" s="266"/>
      <c r="F35" s="266"/>
      <c r="G35" s="266"/>
      <c r="H35" s="266"/>
      <c r="I35" s="266"/>
      <c r="J35" s="266"/>
      <c r="K35" s="266"/>
      <c r="L35" s="266"/>
      <c r="M35" s="266"/>
      <c r="N35" s="266"/>
      <c r="O35" s="267"/>
    </row>
    <row r="36" spans="1:23" ht="45.75" customHeight="1" x14ac:dyDescent="0.35">
      <c r="A36" s="61" t="s">
        <v>484</v>
      </c>
      <c r="B36" s="261" t="s">
        <v>485</v>
      </c>
      <c r="C36" s="262"/>
      <c r="D36" s="262"/>
      <c r="E36" s="262"/>
      <c r="F36" s="263"/>
      <c r="G36" s="263"/>
      <c r="H36" s="263"/>
      <c r="I36" s="263"/>
      <c r="J36" s="264"/>
      <c r="K36" s="68" t="s">
        <v>45</v>
      </c>
      <c r="L36" s="150">
        <f>Working!L582</f>
        <v>0</v>
      </c>
      <c r="M36" s="150">
        <f>Working!M582</f>
        <v>0</v>
      </c>
      <c r="N36" s="150">
        <f>Working!N582</f>
        <v>0</v>
      </c>
      <c r="O36" s="68" t="s">
        <v>96</v>
      </c>
      <c r="U36" s="9"/>
      <c r="W36" s="9"/>
    </row>
    <row r="37" spans="1:23" ht="30" customHeight="1" x14ac:dyDescent="0.35">
      <c r="A37" s="142"/>
      <c r="B37" s="265">
        <f>Working!B583</f>
        <v>0</v>
      </c>
      <c r="C37" s="266"/>
      <c r="D37" s="266"/>
      <c r="E37" s="266"/>
      <c r="F37" s="266"/>
      <c r="G37" s="266"/>
      <c r="H37" s="266"/>
      <c r="I37" s="266"/>
      <c r="J37" s="266"/>
      <c r="K37" s="266"/>
      <c r="L37" s="266"/>
      <c r="M37" s="266"/>
      <c r="N37" s="266"/>
      <c r="O37" s="267"/>
      <c r="U37" s="9"/>
      <c r="W37" s="9"/>
    </row>
    <row r="38" spans="1:23" ht="36.75" customHeight="1" x14ac:dyDescent="0.35">
      <c r="A38" s="61" t="s">
        <v>486</v>
      </c>
      <c r="B38" s="261" t="s">
        <v>487</v>
      </c>
      <c r="C38" s="262"/>
      <c r="D38" s="262"/>
      <c r="E38" s="262"/>
      <c r="F38" s="263"/>
      <c r="G38" s="263"/>
      <c r="H38" s="263"/>
      <c r="I38" s="263"/>
      <c r="J38" s="264"/>
      <c r="K38" s="68" t="s">
        <v>45</v>
      </c>
      <c r="L38" s="150">
        <f>Working!L584</f>
        <v>0</v>
      </c>
      <c r="M38" s="150">
        <f>Working!M584</f>
        <v>0</v>
      </c>
      <c r="N38" s="150">
        <f>Working!N584</f>
        <v>0</v>
      </c>
      <c r="O38" s="68" t="s">
        <v>96</v>
      </c>
      <c r="W38" s="9"/>
    </row>
    <row r="39" spans="1:23" ht="46.5" customHeight="1" x14ac:dyDescent="0.35">
      <c r="A39" s="142"/>
      <c r="B39" s="265">
        <f>Working!B585</f>
        <v>0</v>
      </c>
      <c r="C39" s="266"/>
      <c r="D39" s="266"/>
      <c r="E39" s="266"/>
      <c r="F39" s="266"/>
      <c r="G39" s="266"/>
      <c r="H39" s="266"/>
      <c r="I39" s="266"/>
      <c r="J39" s="266"/>
      <c r="K39" s="266"/>
      <c r="L39" s="266"/>
      <c r="M39" s="266"/>
      <c r="N39" s="266"/>
      <c r="O39" s="267"/>
      <c r="W39" s="9"/>
    </row>
    <row r="40" spans="1:23" x14ac:dyDescent="0.35">
      <c r="A40" s="249"/>
      <c r="B40" s="249"/>
      <c r="C40" s="249"/>
      <c r="D40" s="249"/>
      <c r="E40" s="249"/>
      <c r="F40" s="249"/>
      <c r="G40" s="249"/>
      <c r="H40" s="249"/>
      <c r="I40" s="249"/>
      <c r="J40" s="249"/>
      <c r="K40" s="249"/>
      <c r="L40" s="249"/>
      <c r="M40" s="249"/>
      <c r="N40" s="249"/>
    </row>
    <row r="41" spans="1:23" ht="15" x14ac:dyDescent="0.35">
      <c r="A41" s="250" t="s">
        <v>488</v>
      </c>
      <c r="B41" s="251"/>
      <c r="C41" s="251"/>
      <c r="D41" s="252"/>
      <c r="E41" s="252"/>
      <c r="F41" s="252"/>
      <c r="G41" s="252"/>
      <c r="H41" s="252"/>
      <c r="I41" s="252"/>
      <c r="J41" s="252"/>
      <c r="K41" s="252"/>
      <c r="L41" s="252"/>
      <c r="M41" s="252"/>
      <c r="N41" s="252"/>
      <c r="O41" s="253"/>
    </row>
    <row r="42" spans="1:23" ht="46.5" customHeight="1" x14ac:dyDescent="0.35">
      <c r="A42" s="578" t="s">
        <v>6</v>
      </c>
      <c r="B42" s="579"/>
      <c r="C42" s="579"/>
      <c r="D42" s="579"/>
      <c r="E42" s="579"/>
      <c r="F42" s="579"/>
      <c r="G42" s="579"/>
      <c r="H42" s="579"/>
      <c r="I42" s="579"/>
      <c r="J42" s="579"/>
      <c r="K42" s="579"/>
      <c r="L42" s="579"/>
      <c r="M42" s="579"/>
      <c r="N42" s="579"/>
      <c r="O42" s="580"/>
    </row>
    <row r="43" spans="1:23" ht="48" customHeight="1" x14ac:dyDescent="0.35">
      <c r="A43" s="578"/>
      <c r="B43" s="579"/>
      <c r="C43" s="579"/>
      <c r="D43" s="579"/>
      <c r="E43" s="579"/>
      <c r="F43" s="579"/>
      <c r="G43" s="579"/>
      <c r="H43" s="579"/>
      <c r="I43" s="579"/>
      <c r="J43" s="579"/>
      <c r="K43" s="579"/>
      <c r="L43" s="579"/>
      <c r="M43" s="579"/>
      <c r="N43" s="579"/>
      <c r="O43" s="580"/>
      <c r="Q43" s="9"/>
    </row>
    <row r="44" spans="1:23" ht="45" customHeight="1" x14ac:dyDescent="0.35">
      <c r="A44" s="578"/>
      <c r="B44" s="579"/>
      <c r="C44" s="579"/>
      <c r="D44" s="579"/>
      <c r="E44" s="579"/>
      <c r="F44" s="579"/>
      <c r="G44" s="579"/>
      <c r="H44" s="579"/>
      <c r="I44" s="579"/>
      <c r="J44" s="579"/>
      <c r="K44" s="579"/>
      <c r="L44" s="579"/>
      <c r="M44" s="579"/>
      <c r="N44" s="579"/>
      <c r="O44" s="580"/>
    </row>
    <row r="45" spans="1:23" ht="45.75" customHeight="1" x14ac:dyDescent="0.35">
      <c r="A45" s="578"/>
      <c r="B45" s="579"/>
      <c r="C45" s="579"/>
      <c r="D45" s="579"/>
      <c r="E45" s="579"/>
      <c r="F45" s="579"/>
      <c r="G45" s="579"/>
      <c r="H45" s="579"/>
      <c r="I45" s="579"/>
      <c r="J45" s="579"/>
      <c r="K45" s="579"/>
      <c r="L45" s="579"/>
      <c r="M45" s="579"/>
      <c r="N45" s="579"/>
      <c r="O45" s="580"/>
    </row>
    <row r="46" spans="1:23" ht="40.5" customHeight="1" x14ac:dyDescent="0.35">
      <c r="A46" s="578"/>
      <c r="B46" s="579"/>
      <c r="C46" s="579"/>
      <c r="D46" s="579"/>
      <c r="E46" s="579"/>
      <c r="F46" s="579"/>
      <c r="G46" s="579"/>
      <c r="H46" s="579"/>
      <c r="I46" s="579"/>
      <c r="J46" s="579"/>
      <c r="K46" s="579"/>
      <c r="L46" s="579"/>
      <c r="M46" s="579"/>
      <c r="N46" s="579"/>
      <c r="O46" s="580"/>
    </row>
    <row r="48" spans="1:23" ht="30" customHeight="1" x14ac:dyDescent="0.35">
      <c r="A48" s="581" t="s">
        <v>607</v>
      </c>
      <c r="B48" s="581"/>
      <c r="C48" s="581"/>
      <c r="D48" s="581"/>
      <c r="E48" s="581"/>
      <c r="F48" s="581"/>
      <c r="G48" s="581"/>
      <c r="H48" s="581"/>
      <c r="I48" s="581"/>
      <c r="J48" s="581"/>
      <c r="K48" s="581"/>
      <c r="L48" s="581"/>
      <c r="M48" s="581"/>
      <c r="N48" s="581"/>
    </row>
    <row r="49" spans="1:14" ht="13.15" x14ac:dyDescent="0.4">
      <c r="A49" s="440"/>
      <c r="B49" s="440"/>
      <c r="C49" s="440"/>
      <c r="D49" s="440"/>
      <c r="E49" s="440"/>
      <c r="F49" s="440"/>
      <c r="G49" s="440"/>
      <c r="H49" s="440"/>
      <c r="I49" s="440"/>
      <c r="J49" s="440"/>
      <c r="K49" s="440"/>
      <c r="L49" s="440"/>
      <c r="M49" s="440"/>
      <c r="N49" s="440"/>
    </row>
    <row r="50" spans="1:14" ht="25.5" customHeight="1" x14ac:dyDescent="0.4">
      <c r="A50" s="440"/>
      <c r="B50" s="440"/>
      <c r="C50" s="456"/>
      <c r="D50" s="94" t="str">
        <f>IF((COUNTIF(L12:L38,"X")+COUNTIF(N12:N38,"X"))=11,"✓","")</f>
        <v/>
      </c>
      <c r="E50" s="90" t="s">
        <v>500</v>
      </c>
      <c r="F50" s="451"/>
      <c r="G50" s="457"/>
      <c r="H50" s="94" t="str">
        <f>IF(COUNTIF(M12:M38, "X")&gt;0, "✓", "")</f>
        <v/>
      </c>
      <c r="I50" s="451" t="s">
        <v>501</v>
      </c>
      <c r="J50" s="451"/>
      <c r="K50" s="452"/>
      <c r="L50" s="452"/>
      <c r="M50" s="452"/>
      <c r="N50" s="452"/>
    </row>
    <row r="51" spans="1:14" ht="13.15" x14ac:dyDescent="0.4">
      <c r="A51" s="450"/>
      <c r="B51" s="450"/>
      <c r="C51" s="450"/>
      <c r="D51" s="450"/>
      <c r="E51" s="450"/>
      <c r="F51" s="450"/>
      <c r="G51" s="450"/>
      <c r="H51" s="450"/>
      <c r="I51" s="450"/>
      <c r="J51" s="450"/>
      <c r="K51" s="450"/>
      <c r="L51" s="450"/>
      <c r="M51" s="450"/>
      <c r="N51" s="450"/>
    </row>
    <row r="52" spans="1:14" ht="13.15" x14ac:dyDescent="0.4">
      <c r="A52" s="573" t="s">
        <v>509</v>
      </c>
      <c r="B52" s="282"/>
      <c r="C52" s="282"/>
      <c r="D52" s="282"/>
      <c r="E52" s="282"/>
      <c r="F52" s="282"/>
      <c r="G52" s="282"/>
      <c r="H52" s="282"/>
      <c r="I52" s="282"/>
      <c r="J52" s="282"/>
      <c r="K52" s="282"/>
      <c r="L52" s="282"/>
      <c r="M52" s="282"/>
      <c r="N52" s="574"/>
    </row>
    <row r="53" spans="1:14" ht="13.15" x14ac:dyDescent="0.4">
      <c r="A53" s="575" t="s">
        <v>510</v>
      </c>
      <c r="B53" s="440"/>
      <c r="C53" s="440"/>
      <c r="D53" s="440"/>
      <c r="E53" s="440"/>
      <c r="F53" s="440"/>
      <c r="G53" s="440"/>
      <c r="H53" s="440"/>
      <c r="I53" s="440"/>
      <c r="J53" s="440"/>
      <c r="K53" s="440"/>
      <c r="L53" s="440"/>
      <c r="M53" s="440"/>
      <c r="N53" s="456"/>
    </row>
    <row r="54" spans="1:14" ht="13.15" x14ac:dyDescent="0.4">
      <c r="A54" s="575" t="s">
        <v>511</v>
      </c>
      <c r="B54" s="440"/>
      <c r="C54" s="440"/>
      <c r="D54" s="440"/>
      <c r="E54" s="440"/>
      <c r="F54" s="440"/>
      <c r="G54" s="440"/>
      <c r="H54" s="440"/>
      <c r="I54" s="440"/>
      <c r="J54" s="440"/>
      <c r="K54" s="440"/>
      <c r="L54" s="440"/>
      <c r="M54" s="440"/>
      <c r="N54" s="456"/>
    </row>
    <row r="55" spans="1:14" ht="13.15" x14ac:dyDescent="0.4">
      <c r="A55" s="576" t="s">
        <v>512</v>
      </c>
      <c r="B55" s="450"/>
      <c r="C55" s="450"/>
      <c r="D55" s="450"/>
      <c r="E55" s="450"/>
      <c r="F55" s="450"/>
      <c r="G55" s="450"/>
      <c r="H55" s="450"/>
      <c r="I55" s="450"/>
      <c r="J55" s="450"/>
      <c r="K55" s="450"/>
      <c r="L55" s="450"/>
      <c r="M55" s="450"/>
      <c r="N55" s="577"/>
    </row>
  </sheetData>
  <sheetProtection algorithmName="SHA-512" hashValue="llFe8Df/xaAt18AewoZ1rLsxXm7jWd9XiqgFJteX8Vc1ERa2zw6cwxhxgPby6MNil/kj+a76geokwlDHaE5zXg==" saltValue="m2wvrrAswvKcb+L64jpX9A==" spinCount="100000" sheet="1" objects="1" scenarios="1"/>
  <protectedRanges>
    <protectedRange sqref="L13:M13 L15:M15 L19:M19 L21:M21 L23:M23 L27:M27 L29:M29 L33:M33 L35:M35 L37:M37 L39:M39" name="Range1_25_7_10_10_15"/>
  </protectedRanges>
  <mergeCells count="57">
    <mergeCell ref="A10:N10"/>
    <mergeCell ref="A11:J11"/>
    <mergeCell ref="B12:J12"/>
    <mergeCell ref="A1:N1"/>
    <mergeCell ref="A2:N2"/>
    <mergeCell ref="A4:N4"/>
    <mergeCell ref="A5:N5"/>
    <mergeCell ref="A6:N6"/>
    <mergeCell ref="A7:N7"/>
    <mergeCell ref="A8:N8"/>
    <mergeCell ref="A3:N3"/>
    <mergeCell ref="A9:O9"/>
    <mergeCell ref="A16:N16"/>
    <mergeCell ref="A17:J17"/>
    <mergeCell ref="B18:J18"/>
    <mergeCell ref="B13:O13"/>
    <mergeCell ref="B14:J14"/>
    <mergeCell ref="B15:O15"/>
    <mergeCell ref="B22:J22"/>
    <mergeCell ref="B23:O23"/>
    <mergeCell ref="A24:N24"/>
    <mergeCell ref="B19:O19"/>
    <mergeCell ref="B20:J20"/>
    <mergeCell ref="B21:O21"/>
    <mergeCell ref="B28:J28"/>
    <mergeCell ref="B29:O29"/>
    <mergeCell ref="A30:N30"/>
    <mergeCell ref="A25:J25"/>
    <mergeCell ref="B26:J26"/>
    <mergeCell ref="B27:O27"/>
    <mergeCell ref="B34:J34"/>
    <mergeCell ref="B35:O35"/>
    <mergeCell ref="B36:J36"/>
    <mergeCell ref="B37:O37"/>
    <mergeCell ref="A31:J31"/>
    <mergeCell ref="B32:J32"/>
    <mergeCell ref="B33:O33"/>
    <mergeCell ref="B38:J38"/>
    <mergeCell ref="B39:O39"/>
    <mergeCell ref="A40:N40"/>
    <mergeCell ref="A41:O41"/>
    <mergeCell ref="A42:O42"/>
    <mergeCell ref="A43:O43"/>
    <mergeCell ref="A44:O44"/>
    <mergeCell ref="A45:O45"/>
    <mergeCell ref="A46:O46"/>
    <mergeCell ref="A48:N48"/>
    <mergeCell ref="A49:N49"/>
    <mergeCell ref="A50:C50"/>
    <mergeCell ref="F50:G50"/>
    <mergeCell ref="I50:J50"/>
    <mergeCell ref="K50:N50"/>
    <mergeCell ref="A51:N51"/>
    <mergeCell ref="A52:N52"/>
    <mergeCell ref="A53:N53"/>
    <mergeCell ref="A54:N54"/>
    <mergeCell ref="A55:N55"/>
  </mergeCells>
  <conditionalFormatting sqref="B13:O13">
    <cfRule type="expression" dxfId="39" priority="62">
      <formula>AND(OR(M12&gt;0, N12&gt;0), B13=0)</formula>
    </cfRule>
  </conditionalFormatting>
  <conditionalFormatting sqref="B15:O15">
    <cfRule type="expression" dxfId="38" priority="10">
      <formula>AND(OR(M14&gt;0, N14&gt;0), B15=0)</formula>
    </cfRule>
  </conditionalFormatting>
  <conditionalFormatting sqref="B19:O19">
    <cfRule type="expression" dxfId="37" priority="9">
      <formula>AND(OR(M18&gt;0, N18&gt;0), B19=0)</formula>
    </cfRule>
  </conditionalFormatting>
  <conditionalFormatting sqref="B21:O21">
    <cfRule type="expression" dxfId="36" priority="8">
      <formula>AND(OR(M20&gt;0, N20&gt;0), B21=0)</formula>
    </cfRule>
  </conditionalFormatting>
  <conditionalFormatting sqref="B23:O23">
    <cfRule type="expression" dxfId="35" priority="7">
      <formula>AND(OR(M22&gt;0, N22&gt;0), B23=0)</formula>
    </cfRule>
  </conditionalFormatting>
  <conditionalFormatting sqref="B27:O27">
    <cfRule type="expression" dxfId="34" priority="6">
      <formula>AND(OR(M26&gt;0, N26&gt;0), B27=0)</formula>
    </cfRule>
  </conditionalFormatting>
  <conditionalFormatting sqref="B29:O29">
    <cfRule type="expression" dxfId="33" priority="5">
      <formula>AND(OR(M28&gt;0, N28&gt;0), B29=0)</formula>
    </cfRule>
  </conditionalFormatting>
  <conditionalFormatting sqref="B33:O33">
    <cfRule type="expression" dxfId="32" priority="4">
      <formula>AND(OR(M32&gt;0, N32&gt;0), B33=0)</formula>
    </cfRule>
  </conditionalFormatting>
  <conditionalFormatting sqref="B35:O35">
    <cfRule type="expression" dxfId="31" priority="3">
      <formula>AND(OR(M34&gt;0, N34&gt;0), B35=0)</formula>
    </cfRule>
  </conditionalFormatting>
  <conditionalFormatting sqref="B37:O37">
    <cfRule type="expression" dxfId="30" priority="2">
      <formula>AND(OR(M36&gt;0, N36&gt;0), B37=0)</formula>
    </cfRule>
  </conditionalFormatting>
  <conditionalFormatting sqref="B39:O39">
    <cfRule type="expression" dxfId="29" priority="1">
      <formula>AND(OR(M38&gt;0, N38&gt;0), B39=0)</formula>
    </cfRule>
  </conditionalFormatting>
  <conditionalFormatting sqref="C17:J17">
    <cfRule type="expression" dxfId="28" priority="64">
      <formula>AND(OR(M16&gt;0, N16&gt;0, O16&gt;0), B17=0)</formula>
    </cfRule>
  </conditionalFormatting>
  <conditionalFormatting sqref="C25:J25">
    <cfRule type="expression" dxfId="27" priority="63">
      <formula>AND(OR(M24&gt;0, N24&gt;0, O24&gt;0), B25=0)</formula>
    </cfRule>
  </conditionalFormatting>
  <conditionalFormatting sqref="L12:N12">
    <cfRule type="expression" dxfId="26" priority="61">
      <formula>OR(AND($L12&gt;0,$M12&gt;0), AND($M12&gt;0,$N12&gt;0), AND($L12&gt;0, $N12&gt;0))</formula>
    </cfRule>
  </conditionalFormatting>
  <conditionalFormatting sqref="L14:N14">
    <cfRule type="expression" dxfId="25" priority="38">
      <formula>OR(AND($L14&gt;0,$M14&gt;0), AND($M14&gt;0,$N14&gt;0), AND($L14&gt;0, $N14&gt;0))</formula>
    </cfRule>
  </conditionalFormatting>
  <conditionalFormatting sqref="L18:N18">
    <cfRule type="expression" dxfId="24" priority="35">
      <formula>OR(AND($L18&gt;0,$M18&gt;0), AND($M18&gt;0,$N18&gt;0), AND($L18&gt;0, $N18&gt;0))</formula>
    </cfRule>
  </conditionalFormatting>
  <conditionalFormatting sqref="L20:N20">
    <cfRule type="expression" dxfId="23" priority="32">
      <formula>OR(AND($L20&gt;0,$M20&gt;0), AND($M20&gt;0,$N20&gt;0), AND($L20&gt;0, $N20&gt;0))</formula>
    </cfRule>
  </conditionalFormatting>
  <conditionalFormatting sqref="L22:N22">
    <cfRule type="expression" dxfId="22" priority="29">
      <formula>OR(AND($L22&gt;0,$M22&gt;0), AND($M22&gt;0,$N22&gt;0), AND($L22&gt;0, $N22&gt;0))</formula>
    </cfRule>
  </conditionalFormatting>
  <conditionalFormatting sqref="L26:N26">
    <cfRule type="expression" dxfId="21" priority="26">
      <formula>OR(AND($L26&gt;0,$M26&gt;0), AND($M26&gt;0,$N26&gt;0), AND($L26&gt;0, $N26&gt;0))</formula>
    </cfRule>
  </conditionalFormatting>
  <conditionalFormatting sqref="L28:N28">
    <cfRule type="expression" dxfId="20" priority="23">
      <formula>OR(AND($L28&gt;0,$M28&gt;0), AND($M28&gt;0,$N28&gt;0), AND($L28&gt;0, $N28&gt;0))</formula>
    </cfRule>
  </conditionalFormatting>
  <conditionalFormatting sqref="L32:N32">
    <cfRule type="expression" dxfId="19" priority="20">
      <formula>OR(AND($L32&gt;0,$M32&gt;0), AND($M32&gt;0,$N32&gt;0), AND($L32&gt;0, $N32&gt;0))</formula>
    </cfRule>
  </conditionalFormatting>
  <conditionalFormatting sqref="L34:N34">
    <cfRule type="expression" dxfId="18" priority="17">
      <formula>OR(AND($L34&gt;0,$M34&gt;0), AND($M34&gt;0,$N34&gt;0), AND($L34&gt;0, $N34&gt;0))</formula>
    </cfRule>
  </conditionalFormatting>
  <conditionalFormatting sqref="L36:N36">
    <cfRule type="expression" dxfId="17" priority="14">
      <formula>OR(AND($L36&gt;0,$M36&gt;0), AND($M36&gt;0,$N36&gt;0), AND($L36&gt;0, $N36&gt;0))</formula>
    </cfRule>
  </conditionalFormatting>
  <conditionalFormatting sqref="L38:N38">
    <cfRule type="expression" dxfId="16" priority="11">
      <formula>OR(AND($L38&gt;0,$M38&gt;0), AND($M38&gt;0,$N38&gt;0), AND($L38&gt;0, $N38&gt;0))</formula>
    </cfRule>
  </conditionalFormatting>
  <conditionalFormatting sqref="L16:O16">
    <cfRule type="duplicateValues" dxfId="15" priority="66"/>
  </conditionalFormatting>
  <conditionalFormatting sqref="L24:O24">
    <cfRule type="duplicateValues" dxfId="14" priority="65"/>
  </conditionalFormatting>
  <dataValidations disablePrompts="1" count="2">
    <dataValidation type="list" allowBlank="1" showInputMessage="1" showErrorMessage="1" sqref="E40 I40" xr:uid="{00000000-0002-0000-0A00-000000000000}">
      <formula1>"✓, ----"</formula1>
    </dataValidation>
    <dataValidation type="list" allowBlank="1" showInputMessage="1" showErrorMessage="1" sqref="D50 H50" xr:uid="{9D925379-93B3-4B4C-8012-2BE8BC026442}">
      <formula1>"✓, -----"</formula1>
    </dataValidation>
  </dataValidations>
  <pageMargins left="0.7" right="0.7" top="0.75" bottom="0.75" header="0.3" footer="0.3"/>
  <pageSetup scale="93" fitToHeight="0" orientation="portrait" r:id="rId1"/>
  <headerFooter>
    <oddFooter>&amp;L&amp;"Times New Roman,Regular"&amp;12For Official Government Use Only
USDA, AMS, SCP, Specialty Crop Inspection Division &amp;R&amp;"Times New Roman,Regular"&amp;12August 1, 2022
     Version 3.0</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42A2-C349-426C-9701-0104316E141D}">
  <sheetPr>
    <tabColor rgb="FFFF33CC"/>
    <pageSetUpPr fitToPage="1"/>
  </sheetPr>
  <dimension ref="A1:X40"/>
  <sheetViews>
    <sheetView showZeros="0" tabSelected="1" view="pageLayout" topLeftCell="A15" zoomScaleNormal="90" workbookViewId="0">
      <selection activeCell="Q37" sqref="Q37"/>
    </sheetView>
  </sheetViews>
  <sheetFormatPr defaultRowHeight="12.75" x14ac:dyDescent="0.35"/>
  <cols>
    <col min="1" max="1" width="11" customWidth="1"/>
    <col min="2" max="2" width="4.265625" customWidth="1"/>
    <col min="3" max="3" width="12.19921875" customWidth="1"/>
    <col min="4" max="4" width="6" customWidth="1"/>
    <col min="5" max="5" width="6.796875" customWidth="1"/>
    <col min="6" max="6" width="10" customWidth="1"/>
    <col min="7" max="7" width="4.796875" customWidth="1"/>
    <col min="8" max="8" width="5.46484375" customWidth="1"/>
    <col min="9" max="9" width="4.53125" customWidth="1"/>
    <col min="10" max="10" width="4.796875" customWidth="1"/>
    <col min="11" max="11" width="6.796875" customWidth="1"/>
    <col min="12" max="12" width="3.19921875" customWidth="1"/>
    <col min="13" max="14" width="9.265625" customWidth="1"/>
    <col min="15" max="15" width="2.796875" customWidth="1"/>
    <col min="16" max="16" width="6.46484375" customWidth="1"/>
    <col min="17" max="17" width="8" customWidth="1"/>
    <col min="18" max="18" width="5.73046875" customWidth="1"/>
    <col min="19" max="19" width="6.53125" customWidth="1"/>
    <col min="20" max="20" width="6.73046875" customWidth="1"/>
    <col min="21" max="21" width="4.265625" customWidth="1"/>
    <col min="22" max="22" width="6.73046875" customWidth="1"/>
    <col min="23" max="23" width="4.265625" customWidth="1"/>
    <col min="24" max="24" width="13.796875" customWidth="1"/>
  </cols>
  <sheetData>
    <row r="1" spans="1:24" ht="18" customHeight="1" x14ac:dyDescent="0.4">
      <c r="A1" s="470" t="s">
        <v>518</v>
      </c>
      <c r="B1" s="470"/>
      <c r="C1" s="470"/>
      <c r="D1" s="470"/>
      <c r="E1" s="470"/>
      <c r="F1" s="600" t="s">
        <v>595</v>
      </c>
      <c r="G1" s="600"/>
      <c r="H1" s="600"/>
      <c r="I1" s="600"/>
      <c r="J1" s="600"/>
      <c r="K1" s="600"/>
      <c r="L1" s="600"/>
      <c r="M1" s="600"/>
      <c r="N1" s="600"/>
      <c r="O1" s="600"/>
      <c r="P1" s="600"/>
      <c r="Q1" s="600"/>
      <c r="R1" s="601"/>
      <c r="S1" s="601"/>
      <c r="T1" s="601"/>
      <c r="U1" s="601"/>
      <c r="V1" s="601"/>
      <c r="W1" s="183"/>
      <c r="X1" s="114"/>
    </row>
    <row r="2" spans="1:24" ht="18" customHeight="1" x14ac:dyDescent="0.4">
      <c r="A2" s="224" t="s">
        <v>519</v>
      </c>
      <c r="B2" s="224"/>
      <c r="C2" s="224"/>
      <c r="D2" s="224"/>
      <c r="E2" s="224"/>
      <c r="F2" s="600" t="s">
        <v>520</v>
      </c>
      <c r="G2" s="600"/>
      <c r="H2" s="600"/>
      <c r="I2" s="600"/>
      <c r="J2" s="600"/>
      <c r="K2" s="600"/>
      <c r="L2" s="600"/>
      <c r="M2" s="600"/>
      <c r="N2" s="600"/>
      <c r="O2" s="600"/>
      <c r="P2" s="600"/>
      <c r="Q2" s="600"/>
      <c r="R2" s="182"/>
      <c r="S2" s="182"/>
      <c r="T2" s="182"/>
      <c r="U2" s="182"/>
      <c r="V2" s="182"/>
      <c r="W2" s="182"/>
      <c r="X2" s="114"/>
    </row>
    <row r="3" spans="1:24" ht="14.25" customHeight="1" x14ac:dyDescent="0.35">
      <c r="A3" s="602" t="s">
        <v>521</v>
      </c>
      <c r="B3" s="602"/>
      <c r="C3" s="602"/>
      <c r="D3" s="602"/>
      <c r="E3" s="602"/>
      <c r="F3" s="603"/>
      <c r="G3" s="603"/>
      <c r="H3" s="603"/>
      <c r="I3" s="603"/>
      <c r="J3" s="603"/>
      <c r="K3" s="603"/>
      <c r="L3" s="603"/>
      <c r="M3" s="603"/>
      <c r="N3" s="603"/>
      <c r="O3" s="603"/>
      <c r="P3" s="603"/>
      <c r="Q3" s="603"/>
      <c r="R3" s="603"/>
      <c r="S3" s="603"/>
      <c r="T3" s="603"/>
      <c r="U3" s="603"/>
      <c r="V3" s="603"/>
      <c r="W3" s="115"/>
      <c r="X3" s="115"/>
    </row>
    <row r="4" spans="1:24" ht="14.25" customHeight="1" x14ac:dyDescent="0.4">
      <c r="A4" s="116"/>
      <c r="B4" s="116"/>
      <c r="C4" s="145"/>
      <c r="D4" s="145"/>
      <c r="E4" s="145"/>
      <c r="F4" s="184"/>
      <c r="G4" s="144"/>
      <c r="H4" s="144"/>
      <c r="I4" s="144"/>
      <c r="J4" s="144"/>
      <c r="K4" s="144"/>
      <c r="L4" s="144"/>
      <c r="M4" s="144"/>
      <c r="N4" s="144"/>
      <c r="O4" s="144"/>
      <c r="P4" s="144"/>
      <c r="Q4" s="144"/>
      <c r="R4" s="144"/>
      <c r="S4" s="144"/>
      <c r="T4" s="144"/>
      <c r="U4" s="144"/>
      <c r="V4" s="144"/>
      <c r="W4" s="115"/>
      <c r="X4" s="115"/>
    </row>
    <row r="5" spans="1:24" ht="14.25" customHeight="1" x14ac:dyDescent="0.35">
      <c r="A5" s="586" t="s">
        <v>3</v>
      </c>
      <c r="B5" s="587"/>
      <c r="C5" s="604" t="str">
        <f>'Page 1-3'!D17</f>
        <v>Norvue Farms</v>
      </c>
      <c r="D5" s="605"/>
      <c r="E5" s="605"/>
      <c r="F5" s="605"/>
      <c r="G5" s="605"/>
      <c r="H5" s="605"/>
      <c r="I5" s="605"/>
      <c r="J5" s="605"/>
      <c r="K5" s="605"/>
      <c r="L5" s="605"/>
      <c r="M5" s="605"/>
      <c r="N5" s="605"/>
      <c r="O5" s="605"/>
      <c r="P5" s="605"/>
      <c r="Q5" s="605"/>
      <c r="R5" s="605"/>
      <c r="S5" s="605"/>
      <c r="T5" s="605"/>
      <c r="U5" s="605"/>
      <c r="V5" s="605"/>
      <c r="W5" s="605"/>
      <c r="X5" s="606"/>
    </row>
    <row r="6" spans="1:24" ht="14.25" customHeight="1" x14ac:dyDescent="0.35">
      <c r="A6" s="588"/>
      <c r="B6" s="589"/>
      <c r="C6" s="607"/>
      <c r="D6" s="398"/>
      <c r="E6" s="398"/>
      <c r="F6" s="398"/>
      <c r="G6" s="398"/>
      <c r="H6" s="398"/>
      <c r="I6" s="398"/>
      <c r="J6" s="398"/>
      <c r="K6" s="398"/>
      <c r="L6" s="398"/>
      <c r="M6" s="398"/>
      <c r="N6" s="398"/>
      <c r="O6" s="398"/>
      <c r="P6" s="398"/>
      <c r="Q6" s="398"/>
      <c r="R6" s="398"/>
      <c r="S6" s="398"/>
      <c r="T6" s="398"/>
      <c r="U6" s="398"/>
      <c r="V6" s="398"/>
      <c r="W6" s="398"/>
      <c r="X6" s="608"/>
    </row>
    <row r="7" spans="1:24" ht="14.25" customHeight="1" x14ac:dyDescent="0.35">
      <c r="A7" s="586" t="s">
        <v>522</v>
      </c>
      <c r="B7" s="587"/>
      <c r="C7" s="590" t="str">
        <f>'Page 1-3'!C19</f>
        <v>130 E. Industrial Park Road</v>
      </c>
      <c r="D7" s="591"/>
      <c r="E7" s="591"/>
      <c r="F7" s="591"/>
      <c r="G7" s="591"/>
      <c r="H7" s="591"/>
      <c r="I7" s="591"/>
      <c r="J7" s="591"/>
      <c r="K7" s="592"/>
      <c r="L7" s="595" t="s">
        <v>8</v>
      </c>
      <c r="M7" s="596"/>
      <c r="N7" s="596"/>
      <c r="O7" s="596"/>
      <c r="P7" s="596"/>
      <c r="Q7" s="306"/>
      <c r="R7" s="590" t="str">
        <f>'Page 1-3'!M19</f>
        <v>St. Anthony Idaho 83445</v>
      </c>
      <c r="S7" s="591"/>
      <c r="T7" s="591"/>
      <c r="U7" s="591"/>
      <c r="V7" s="591"/>
      <c r="W7" s="591"/>
      <c r="X7" s="592"/>
    </row>
    <row r="8" spans="1:24" ht="14.25" customHeight="1" x14ac:dyDescent="0.35">
      <c r="A8" s="588"/>
      <c r="B8" s="589"/>
      <c r="C8" s="593"/>
      <c r="D8" s="426"/>
      <c r="E8" s="426"/>
      <c r="F8" s="426"/>
      <c r="G8" s="426"/>
      <c r="H8" s="426"/>
      <c r="I8" s="426"/>
      <c r="J8" s="426"/>
      <c r="K8" s="594"/>
      <c r="L8" s="597"/>
      <c r="M8" s="598"/>
      <c r="N8" s="598"/>
      <c r="O8" s="598"/>
      <c r="P8" s="598"/>
      <c r="Q8" s="599"/>
      <c r="R8" s="593"/>
      <c r="S8" s="426"/>
      <c r="T8" s="426"/>
      <c r="U8" s="426"/>
      <c r="V8" s="426"/>
      <c r="W8" s="426"/>
      <c r="X8" s="594"/>
    </row>
    <row r="9" spans="1:24" ht="20.2" customHeight="1" x14ac:dyDescent="0.35">
      <c r="A9" s="586" t="s">
        <v>523</v>
      </c>
      <c r="B9" s="587"/>
      <c r="C9" s="609" t="str">
        <f>HYPERLINK('Page 1-3'!D25, 'Page 1-3'!D25)</f>
        <v>amanda@crapotrucking.com</v>
      </c>
      <c r="D9" s="610"/>
      <c r="E9" s="610"/>
      <c r="F9" s="610"/>
      <c r="G9" s="611"/>
      <c r="H9" s="615" t="s">
        <v>524</v>
      </c>
      <c r="I9" s="616"/>
      <c r="J9" s="616"/>
      <c r="K9" s="617"/>
      <c r="L9" s="427" t="str">
        <f>'Page 1-3'!D24</f>
        <v>208/313/6347</v>
      </c>
      <c r="M9" s="428"/>
      <c r="N9" s="428"/>
      <c r="O9" s="428"/>
      <c r="P9" s="428"/>
      <c r="Q9" s="429"/>
      <c r="R9" s="615" t="s">
        <v>525</v>
      </c>
      <c r="S9" s="616"/>
      <c r="T9" s="617"/>
      <c r="U9" s="618">
        <v>45482</v>
      </c>
      <c r="V9" s="619"/>
      <c r="W9" s="619"/>
      <c r="X9" s="620"/>
    </row>
    <row r="10" spans="1:24" ht="20.2" customHeight="1" x14ac:dyDescent="0.35">
      <c r="A10" s="588"/>
      <c r="B10" s="589"/>
      <c r="C10" s="612"/>
      <c r="D10" s="613"/>
      <c r="E10" s="613"/>
      <c r="F10" s="613"/>
      <c r="G10" s="614"/>
      <c r="H10" s="615" t="s">
        <v>526</v>
      </c>
      <c r="I10" s="616"/>
      <c r="J10" s="616"/>
      <c r="K10" s="617"/>
      <c r="L10" s="621">
        <f>'Page 1-3'!M24</f>
        <v>0</v>
      </c>
      <c r="M10" s="622"/>
      <c r="N10" s="622"/>
      <c r="O10" s="622"/>
      <c r="P10" s="622"/>
      <c r="Q10" s="623"/>
      <c r="R10" s="615" t="s">
        <v>527</v>
      </c>
      <c r="S10" s="616"/>
      <c r="T10" s="617"/>
      <c r="U10" s="618">
        <v>45237</v>
      </c>
      <c r="V10" s="619"/>
      <c r="W10" s="619"/>
      <c r="X10" s="620"/>
    </row>
    <row r="11" spans="1:24" ht="20.2" customHeight="1" x14ac:dyDescent="0.35">
      <c r="A11" s="615" t="s">
        <v>528</v>
      </c>
      <c r="B11" s="617"/>
      <c r="C11" s="624">
        <f>'Page 1-3'!G30</f>
        <v>45482</v>
      </c>
      <c r="D11" s="625"/>
      <c r="E11" s="625"/>
      <c r="F11" s="625"/>
      <c r="G11" s="626"/>
      <c r="H11" s="615" t="s">
        <v>529</v>
      </c>
      <c r="I11" s="616"/>
      <c r="J11" s="616"/>
      <c r="K11" s="617"/>
      <c r="L11" s="624">
        <f>'Page 1-3'!G31</f>
        <v>45565</v>
      </c>
      <c r="M11" s="625"/>
      <c r="N11" s="625"/>
      <c r="O11" s="625"/>
      <c r="P11" s="625"/>
      <c r="Q11" s="626"/>
      <c r="R11" s="627" t="s">
        <v>530</v>
      </c>
      <c r="S11" s="628"/>
      <c r="T11" s="628"/>
      <c r="U11" s="628"/>
      <c r="V11" s="628"/>
      <c r="W11" s="628"/>
      <c r="X11" s="629"/>
    </row>
    <row r="12" spans="1:24" ht="20.2" customHeight="1" x14ac:dyDescent="0.4">
      <c r="A12" s="615" t="s">
        <v>531</v>
      </c>
      <c r="B12" s="617"/>
      <c r="C12" s="630" t="str">
        <f>'Page 1-3'!M30</f>
        <v>12:30 p.m.</v>
      </c>
      <c r="D12" s="631"/>
      <c r="E12" s="631"/>
      <c r="F12" s="631"/>
      <c r="G12" s="632"/>
      <c r="H12" s="615" t="s">
        <v>532</v>
      </c>
      <c r="I12" s="616"/>
      <c r="J12" s="616"/>
      <c r="K12" s="617"/>
      <c r="L12" s="630" t="str">
        <f>'Page 1-3'!M31</f>
        <v>2:00 p.m.</v>
      </c>
      <c r="M12" s="631"/>
      <c r="N12" s="631"/>
      <c r="O12" s="631"/>
      <c r="P12" s="631"/>
      <c r="Q12" s="632"/>
      <c r="R12" s="633" t="s">
        <v>533</v>
      </c>
      <c r="S12" s="634"/>
      <c r="T12" s="180" t="s">
        <v>10</v>
      </c>
      <c r="U12" s="118"/>
      <c r="V12" s="180" t="s">
        <v>11</v>
      </c>
      <c r="W12" s="118" t="s">
        <v>643</v>
      </c>
      <c r="X12" s="119"/>
    </row>
    <row r="13" spans="1:24" ht="19.45" customHeight="1" x14ac:dyDescent="0.35">
      <c r="A13" s="635" t="s">
        <v>534</v>
      </c>
      <c r="B13" s="635"/>
      <c r="C13" s="635"/>
      <c r="D13" s="635"/>
      <c r="E13" s="635"/>
      <c r="F13" s="635"/>
      <c r="G13" s="635"/>
      <c r="H13" s="635"/>
      <c r="I13" s="635"/>
      <c r="J13" s="635"/>
      <c r="K13" s="635"/>
      <c r="L13" s="635"/>
      <c r="M13" s="635"/>
      <c r="N13" s="635"/>
      <c r="O13" s="635"/>
      <c r="P13" s="635"/>
      <c r="Q13" s="635"/>
      <c r="R13" s="635"/>
      <c r="S13" s="635"/>
      <c r="T13" s="635"/>
      <c r="U13" s="635"/>
      <c r="V13" s="635"/>
      <c r="W13" s="635"/>
      <c r="X13" s="635"/>
    </row>
    <row r="14" spans="1:24" ht="15" customHeight="1" x14ac:dyDescent="0.35">
      <c r="A14" s="636" t="s">
        <v>535</v>
      </c>
      <c r="B14" s="638" t="s">
        <v>536</v>
      </c>
      <c r="C14" s="639"/>
      <c r="D14" s="639"/>
      <c r="E14" s="640"/>
      <c r="F14" s="636" t="s">
        <v>537</v>
      </c>
      <c r="G14" s="644" t="s">
        <v>538</v>
      </c>
      <c r="H14" s="645"/>
      <c r="I14" s="644" t="s">
        <v>539</v>
      </c>
      <c r="J14" s="645"/>
      <c r="K14" s="644" t="s">
        <v>540</v>
      </c>
      <c r="L14" s="645"/>
      <c r="M14" s="636" t="s">
        <v>541</v>
      </c>
      <c r="N14" s="636" t="s">
        <v>542</v>
      </c>
      <c r="O14" s="644" t="s">
        <v>543</v>
      </c>
      <c r="P14" s="645"/>
      <c r="Q14" s="644" t="s">
        <v>544</v>
      </c>
      <c r="R14" s="645"/>
      <c r="S14" s="644" t="s">
        <v>71</v>
      </c>
      <c r="T14" s="645"/>
      <c r="U14" s="644" t="s">
        <v>545</v>
      </c>
      <c r="V14" s="648"/>
      <c r="W14" s="645"/>
      <c r="X14" s="650" t="s">
        <v>546</v>
      </c>
    </row>
    <row r="15" spans="1:24" ht="15" customHeight="1" x14ac:dyDescent="0.35">
      <c r="A15" s="637"/>
      <c r="B15" s="641"/>
      <c r="C15" s="642"/>
      <c r="D15" s="642"/>
      <c r="E15" s="643"/>
      <c r="F15" s="637"/>
      <c r="G15" s="646"/>
      <c r="H15" s="647"/>
      <c r="I15" s="646"/>
      <c r="J15" s="647"/>
      <c r="K15" s="646"/>
      <c r="L15" s="647"/>
      <c r="M15" s="637"/>
      <c r="N15" s="637"/>
      <c r="O15" s="646"/>
      <c r="P15" s="647"/>
      <c r="Q15" s="646"/>
      <c r="R15" s="647"/>
      <c r="S15" s="646"/>
      <c r="T15" s="647"/>
      <c r="U15" s="646"/>
      <c r="V15" s="649"/>
      <c r="W15" s="647"/>
      <c r="X15" s="651"/>
    </row>
    <row r="16" spans="1:24" ht="15" customHeight="1" x14ac:dyDescent="0.4">
      <c r="A16" s="120" t="s">
        <v>547</v>
      </c>
      <c r="B16" s="654" t="s">
        <v>548</v>
      </c>
      <c r="C16" s="655"/>
      <c r="D16" s="655"/>
      <c r="E16" s="656"/>
      <c r="F16" s="143">
        <v>180</v>
      </c>
      <c r="G16" s="657">
        <f>'Pg. 4 General Questions'!E55</f>
        <v>35</v>
      </c>
      <c r="H16" s="658"/>
      <c r="I16" s="659">
        <f>'Pg. 4 General Questions'!E56</f>
        <v>145</v>
      </c>
      <c r="J16" s="660"/>
      <c r="K16" s="659">
        <f>'Pg. 4 General Questions'!E58</f>
        <v>116</v>
      </c>
      <c r="L16" s="660"/>
      <c r="M16" s="121">
        <f>'Pg. 4 General Questions'!J53</f>
        <v>145</v>
      </c>
      <c r="N16" s="122">
        <f>M16/I16</f>
        <v>1</v>
      </c>
      <c r="O16" s="659" t="str">
        <f>IF('Pg. 4 General Questions'!D60="✓", "Pass", IF('Pg. 4 General Questions'!H60="✓", "Fail", ""))</f>
        <v>Pass</v>
      </c>
      <c r="P16" s="660"/>
      <c r="Q16" s="661">
        <v>45482</v>
      </c>
      <c r="R16" s="662"/>
      <c r="S16" s="663"/>
      <c r="T16" s="664"/>
      <c r="U16" s="665"/>
      <c r="V16" s="666"/>
      <c r="W16" s="667"/>
      <c r="X16" s="143"/>
    </row>
    <row r="17" spans="1:24" ht="15" customHeight="1" x14ac:dyDescent="0.4">
      <c r="A17" s="120" t="str">
        <f>'Pg. 4 General Questions (2)'!D57</f>
        <v>✓</v>
      </c>
      <c r="B17" s="654" t="s">
        <v>549</v>
      </c>
      <c r="C17" s="655"/>
      <c r="D17" s="655"/>
      <c r="E17" s="656"/>
      <c r="F17" s="143">
        <v>180</v>
      </c>
      <c r="G17" s="657">
        <f>'Pg. 4 General Questions (2)'!E52</f>
        <v>10</v>
      </c>
      <c r="H17" s="658"/>
      <c r="I17" s="659">
        <f>'Pg. 4 General Questions (2)'!E53</f>
        <v>170</v>
      </c>
      <c r="J17" s="660"/>
      <c r="K17" s="659">
        <f>'Pg. 4 General Questions (2)'!E55</f>
        <v>136</v>
      </c>
      <c r="L17" s="660"/>
      <c r="M17" s="121">
        <f>'Pg. 4 General Questions (2)'!J50</f>
        <v>170</v>
      </c>
      <c r="N17" s="122">
        <f t="shared" ref="N17:N24" si="0">M17/I17</f>
        <v>1</v>
      </c>
      <c r="O17" s="659" t="str">
        <f>IF('Pg. 4 General Questions (2)'!D57="✓", "Pass", IF('Pg. 4 General Questions (2)'!H57="✓", "Fail", ""))</f>
        <v>Pass</v>
      </c>
      <c r="P17" s="660"/>
      <c r="Q17" s="668"/>
      <c r="R17" s="669"/>
      <c r="S17" s="670">
        <f>'Pg. 4 General Questions (2)'!E3</f>
        <v>45565</v>
      </c>
      <c r="T17" s="671"/>
      <c r="U17" s="665"/>
      <c r="V17" s="666"/>
      <c r="W17" s="667"/>
      <c r="X17" s="143"/>
    </row>
    <row r="18" spans="1:24" ht="15" customHeight="1" x14ac:dyDescent="0.4">
      <c r="A18" s="123" t="str">
        <f>'Page 1-3'!P75</f>
        <v>✓</v>
      </c>
      <c r="B18" s="654" t="s">
        <v>550</v>
      </c>
      <c r="C18" s="655"/>
      <c r="D18" s="655"/>
      <c r="E18" s="656"/>
      <c r="F18" s="143">
        <v>190</v>
      </c>
      <c r="G18" s="657">
        <f>'Part 1-Farm Review'!E96</f>
        <v>75</v>
      </c>
      <c r="H18" s="658"/>
      <c r="I18" s="659">
        <f>'Part 1-Farm Review'!E97</f>
        <v>115</v>
      </c>
      <c r="J18" s="660"/>
      <c r="K18" s="659">
        <f>'Part 1-Farm Review'!E99</f>
        <v>92</v>
      </c>
      <c r="L18" s="660"/>
      <c r="M18" s="121">
        <f>'Part 1-Farm Review'!J94</f>
        <v>115</v>
      </c>
      <c r="N18" s="122">
        <f>M18/I18</f>
        <v>1</v>
      </c>
      <c r="O18" s="659" t="str">
        <f>IF('Part 1-Farm Review'!D101="✓", "Pass", IF('Part 1-Farm Review'!H101="✓", "Fail", ""))</f>
        <v>Pass</v>
      </c>
      <c r="P18" s="660"/>
      <c r="Q18" s="672">
        <v>45482</v>
      </c>
      <c r="R18" s="673"/>
      <c r="S18" s="672"/>
      <c r="T18" s="673"/>
      <c r="U18" s="665"/>
      <c r="V18" s="666"/>
      <c r="W18" s="667"/>
      <c r="X18" s="143"/>
    </row>
    <row r="19" spans="1:24" ht="15" customHeight="1" x14ac:dyDescent="0.35">
      <c r="A19" s="696" t="str">
        <f>'Page 1-3'!P77</f>
        <v>✓</v>
      </c>
      <c r="B19" s="674" t="s">
        <v>551</v>
      </c>
      <c r="C19" s="675"/>
      <c r="D19" s="675"/>
      <c r="E19" s="676"/>
      <c r="F19" s="680">
        <v>185</v>
      </c>
      <c r="G19" s="682">
        <f>'Part 2-Field Harvest &amp; Packing '!E62</f>
        <v>65</v>
      </c>
      <c r="H19" s="683"/>
      <c r="I19" s="686">
        <f>'Part 2-Field Harvest &amp; Packing '!E63</f>
        <v>120</v>
      </c>
      <c r="J19" s="687"/>
      <c r="K19" s="686">
        <f>'Part 2-Field Harvest &amp; Packing '!E65</f>
        <v>96</v>
      </c>
      <c r="L19" s="687"/>
      <c r="M19" s="652">
        <f>'Part 2-Field Harvest &amp; Packing '!J60</f>
        <v>115</v>
      </c>
      <c r="N19" s="690">
        <f t="shared" si="0"/>
        <v>0.95833333333333337</v>
      </c>
      <c r="O19" s="686" t="str">
        <f>IF('Part 2-Field Harvest &amp; Packing '!D67="✓", "Pass", IF('Part 2-Field Harvest &amp; Packing '!H67="✓", "Fail", ""))</f>
        <v>Pass</v>
      </c>
      <c r="P19" s="687"/>
      <c r="Q19" s="692">
        <v>45565</v>
      </c>
      <c r="R19" s="693"/>
      <c r="S19" s="692"/>
      <c r="T19" s="693"/>
      <c r="U19" s="698"/>
      <c r="V19" s="699"/>
      <c r="W19" s="700"/>
      <c r="X19" s="680"/>
    </row>
    <row r="20" spans="1:24" ht="15" customHeight="1" x14ac:dyDescent="0.35">
      <c r="A20" s="697"/>
      <c r="B20" s="677"/>
      <c r="C20" s="678"/>
      <c r="D20" s="678"/>
      <c r="E20" s="679"/>
      <c r="F20" s="681"/>
      <c r="G20" s="684"/>
      <c r="H20" s="685"/>
      <c r="I20" s="688"/>
      <c r="J20" s="689"/>
      <c r="K20" s="688"/>
      <c r="L20" s="689"/>
      <c r="M20" s="653"/>
      <c r="N20" s="691"/>
      <c r="O20" s="688"/>
      <c r="P20" s="689"/>
      <c r="Q20" s="694"/>
      <c r="R20" s="695"/>
      <c r="S20" s="694"/>
      <c r="T20" s="695"/>
      <c r="U20" s="701"/>
      <c r="V20" s="702"/>
      <c r="W20" s="703"/>
      <c r="X20" s="681"/>
    </row>
    <row r="21" spans="1:24" ht="15" customHeight="1" x14ac:dyDescent="0.4">
      <c r="A21" s="123">
        <f>'Page 1-3'!P79</f>
        <v>0</v>
      </c>
      <c r="B21" s="654" t="s">
        <v>552</v>
      </c>
      <c r="C21" s="655"/>
      <c r="D21" s="655"/>
      <c r="E21" s="656"/>
      <c r="F21" s="143">
        <v>290</v>
      </c>
      <c r="G21" s="657">
        <f>'Part 3-House Packing Facility'!E98</f>
        <v>0</v>
      </c>
      <c r="H21" s="658"/>
      <c r="I21" s="659">
        <f>'Part 3-House Packing Facility'!E99</f>
        <v>290</v>
      </c>
      <c r="J21" s="660"/>
      <c r="K21" s="659">
        <f>'Part 3-House Packing Facility'!E101</f>
        <v>232</v>
      </c>
      <c r="L21" s="660"/>
      <c r="M21" s="121">
        <f>'Part 3-House Packing Facility'!J96</f>
        <v>0</v>
      </c>
      <c r="N21" s="122">
        <f t="shared" si="0"/>
        <v>0</v>
      </c>
      <c r="O21" s="659" t="str">
        <f>IF('Part 3-House Packing Facility'!D103="✓", "Pass", IF('Part 3-House Packing Facility'!H103="✓", "Fail", ""))</f>
        <v/>
      </c>
      <c r="P21" s="660"/>
      <c r="Q21" s="672"/>
      <c r="R21" s="673"/>
      <c r="S21" s="672"/>
      <c r="T21" s="673"/>
      <c r="U21" s="665"/>
      <c r="V21" s="666"/>
      <c r="W21" s="667"/>
      <c r="X21" s="143"/>
    </row>
    <row r="22" spans="1:24" ht="15" customHeight="1" x14ac:dyDescent="0.35">
      <c r="A22" s="696" t="str">
        <f>'Page 1-3'!P81</f>
        <v>✓</v>
      </c>
      <c r="B22" s="674" t="s">
        <v>553</v>
      </c>
      <c r="C22" s="675"/>
      <c r="D22" s="675"/>
      <c r="E22" s="676"/>
      <c r="F22" s="680">
        <v>255</v>
      </c>
      <c r="G22" s="682">
        <f>'Part 4-Storage &amp; Transportation'!E91</f>
        <v>65</v>
      </c>
      <c r="H22" s="683"/>
      <c r="I22" s="686">
        <f>'Part 4-Storage &amp; Transportation'!E92</f>
        <v>190</v>
      </c>
      <c r="J22" s="687"/>
      <c r="K22" s="686">
        <f>'Part 4-Storage &amp; Transportation'!E94</f>
        <v>152</v>
      </c>
      <c r="L22" s="687"/>
      <c r="M22" s="652">
        <f>'Part 4-Storage &amp; Transportation'!J89</f>
        <v>180</v>
      </c>
      <c r="N22" s="690">
        <f t="shared" si="0"/>
        <v>0.94736842105263153</v>
      </c>
      <c r="O22" s="686" t="str">
        <f>IF('Part 4-Storage &amp; Transportation'!D96="✓", "Pass", IF('Part 4-Storage &amp; Transportation'!H96="✓", "Fail", ""))</f>
        <v>Pass</v>
      </c>
      <c r="P22" s="687"/>
      <c r="Q22" s="692">
        <v>45565</v>
      </c>
      <c r="R22" s="693"/>
      <c r="S22" s="692"/>
      <c r="T22" s="693"/>
      <c r="U22" s="698"/>
      <c r="V22" s="699"/>
      <c r="W22" s="700"/>
      <c r="X22" s="680"/>
    </row>
    <row r="23" spans="1:24" ht="15" customHeight="1" x14ac:dyDescent="0.35">
      <c r="A23" s="697"/>
      <c r="B23" s="677"/>
      <c r="C23" s="678"/>
      <c r="D23" s="678"/>
      <c r="E23" s="679"/>
      <c r="F23" s="681"/>
      <c r="G23" s="684"/>
      <c r="H23" s="685"/>
      <c r="I23" s="688"/>
      <c r="J23" s="689"/>
      <c r="K23" s="688"/>
      <c r="L23" s="689"/>
      <c r="M23" s="653"/>
      <c r="N23" s="691"/>
      <c r="O23" s="688"/>
      <c r="P23" s="689"/>
      <c r="Q23" s="694"/>
      <c r="R23" s="695"/>
      <c r="S23" s="694"/>
      <c r="T23" s="695"/>
      <c r="U23" s="701"/>
      <c r="V23" s="702"/>
      <c r="W23" s="703"/>
      <c r="X23" s="681"/>
    </row>
    <row r="24" spans="1:24" ht="15" customHeight="1" x14ac:dyDescent="0.35">
      <c r="A24" s="696">
        <f>'Page 1-3'!P83</f>
        <v>0</v>
      </c>
      <c r="B24" s="674" t="s">
        <v>554</v>
      </c>
      <c r="C24" s="675"/>
      <c r="D24" s="675"/>
      <c r="E24" s="676"/>
      <c r="F24" s="680">
        <v>180</v>
      </c>
      <c r="G24" s="682">
        <f>'Part 5-Preventive Food Defense'!E99</f>
        <v>0</v>
      </c>
      <c r="H24" s="683"/>
      <c r="I24" s="686">
        <f>'Part 5-Preventive Food Defense'!E100</f>
        <v>180</v>
      </c>
      <c r="J24" s="687"/>
      <c r="K24" s="686">
        <f>'Part 5-Preventive Food Defense'!E102</f>
        <v>144</v>
      </c>
      <c r="L24" s="687"/>
      <c r="M24" s="652">
        <f>'Part 5-Preventive Food Defense'!J97</f>
        <v>0</v>
      </c>
      <c r="N24" s="690">
        <f t="shared" si="0"/>
        <v>0</v>
      </c>
      <c r="O24" s="686" t="str">
        <f>IF('Part 5-Preventive Food Defense'!D104="✓", "Pass", IF('Part 5-Preventive Food Defense'!H104="✓", "Fail", ""))</f>
        <v/>
      </c>
      <c r="P24" s="687"/>
      <c r="Q24" s="692"/>
      <c r="R24" s="693"/>
      <c r="S24" s="713"/>
      <c r="T24" s="714"/>
      <c r="U24" s="698"/>
      <c r="V24" s="699"/>
      <c r="W24" s="700"/>
      <c r="X24" s="717"/>
    </row>
    <row r="25" spans="1:24" ht="15" customHeight="1" x14ac:dyDescent="0.35">
      <c r="A25" s="697"/>
      <c r="B25" s="677"/>
      <c r="C25" s="678"/>
      <c r="D25" s="678"/>
      <c r="E25" s="679"/>
      <c r="F25" s="681"/>
      <c r="G25" s="684"/>
      <c r="H25" s="685"/>
      <c r="I25" s="688"/>
      <c r="J25" s="689"/>
      <c r="K25" s="688"/>
      <c r="L25" s="689"/>
      <c r="M25" s="653"/>
      <c r="N25" s="691"/>
      <c r="O25" s="688"/>
      <c r="P25" s="689"/>
      <c r="Q25" s="694"/>
      <c r="R25" s="695"/>
      <c r="S25" s="715"/>
      <c r="T25" s="716"/>
      <c r="U25" s="701"/>
      <c r="V25" s="702"/>
      <c r="W25" s="703"/>
      <c r="X25" s="718"/>
    </row>
    <row r="26" spans="1:24" ht="15" customHeight="1" x14ac:dyDescent="0.35">
      <c r="A26" s="141">
        <f>'Page 1-3'!$P$85</f>
        <v>0</v>
      </c>
      <c r="B26" s="719" t="s">
        <v>555</v>
      </c>
      <c r="C26" s="720"/>
      <c r="D26" s="720"/>
      <c r="E26" s="721"/>
      <c r="F26" s="146"/>
      <c r="G26" s="722"/>
      <c r="H26" s="723"/>
      <c r="I26" s="663"/>
      <c r="J26" s="664"/>
      <c r="K26" s="663"/>
      <c r="L26" s="664"/>
      <c r="M26" s="148"/>
      <c r="N26" s="140"/>
      <c r="O26" s="659" t="str">
        <f>IF('Logo Use'!D50="✓", "Pass", IF('Logo Use'!H50="✓", "Fail", ""))</f>
        <v/>
      </c>
      <c r="P26" s="660"/>
      <c r="Q26" s="672"/>
      <c r="R26" s="673"/>
      <c r="S26" s="663"/>
      <c r="T26" s="664"/>
      <c r="U26" s="665"/>
      <c r="V26" s="666"/>
      <c r="W26" s="667"/>
      <c r="X26" s="146"/>
    </row>
    <row r="27" spans="1:24" ht="30" customHeight="1" x14ac:dyDescent="0.35">
      <c r="A27" s="704" t="s">
        <v>556</v>
      </c>
      <c r="B27" s="704"/>
      <c r="C27" s="704"/>
      <c r="D27" s="704"/>
      <c r="E27" s="704"/>
      <c r="F27" s="704"/>
      <c r="G27" s="704"/>
      <c r="H27" s="704"/>
      <c r="I27" s="704"/>
      <c r="J27" s="704"/>
      <c r="K27" s="704"/>
      <c r="L27" s="704"/>
      <c r="M27" s="704"/>
      <c r="N27" s="704"/>
      <c r="O27" s="704"/>
      <c r="P27" s="704"/>
      <c r="Q27" s="704"/>
      <c r="R27" s="704"/>
      <c r="S27" s="704"/>
      <c r="T27" s="704"/>
      <c r="U27" s="704"/>
      <c r="V27" s="704"/>
      <c r="W27" s="704"/>
      <c r="X27" s="704"/>
    </row>
    <row r="28" spans="1:24" ht="10.5" customHeight="1" x14ac:dyDescent="0.35">
      <c r="A28" s="590" t="s">
        <v>557</v>
      </c>
      <c r="B28" s="592"/>
      <c r="C28" s="388" t="str">
        <f>'Page 1-3'!G35</f>
        <v>Potatoes</v>
      </c>
      <c r="D28" s="389"/>
      <c r="E28" s="389"/>
      <c r="F28" s="389"/>
      <c r="G28" s="389"/>
      <c r="H28" s="389"/>
      <c r="I28" s="389"/>
      <c r="J28" s="389"/>
      <c r="K28" s="389"/>
      <c r="L28" s="389"/>
      <c r="M28" s="389"/>
      <c r="N28" s="389"/>
      <c r="O28" s="389"/>
      <c r="P28" s="389"/>
      <c r="Q28" s="389"/>
      <c r="R28" s="389"/>
      <c r="S28" s="389"/>
      <c r="T28" s="389"/>
      <c r="U28" s="389"/>
      <c r="V28" s="389"/>
      <c r="W28" s="389"/>
      <c r="X28" s="390"/>
    </row>
    <row r="29" spans="1:24" ht="8.25" customHeight="1" x14ac:dyDescent="0.35">
      <c r="A29" s="705"/>
      <c r="B29" s="706"/>
      <c r="C29" s="707"/>
      <c r="D29" s="708"/>
      <c r="E29" s="708"/>
      <c r="F29" s="708"/>
      <c r="G29" s="708"/>
      <c r="H29" s="708"/>
      <c r="I29" s="708"/>
      <c r="J29" s="708"/>
      <c r="K29" s="708"/>
      <c r="L29" s="708"/>
      <c r="M29" s="708"/>
      <c r="N29" s="708"/>
      <c r="O29" s="708"/>
      <c r="P29" s="708"/>
      <c r="Q29" s="708"/>
      <c r="R29" s="708"/>
      <c r="S29" s="708"/>
      <c r="T29" s="708"/>
      <c r="U29" s="708"/>
      <c r="V29" s="708"/>
      <c r="W29" s="708"/>
      <c r="X29" s="709"/>
    </row>
    <row r="30" spans="1:24" ht="8.25" customHeight="1" x14ac:dyDescent="0.35">
      <c r="A30" s="705"/>
      <c r="B30" s="706"/>
      <c r="C30" s="707"/>
      <c r="D30" s="708"/>
      <c r="E30" s="708"/>
      <c r="F30" s="708"/>
      <c r="G30" s="708"/>
      <c r="H30" s="708"/>
      <c r="I30" s="708"/>
      <c r="J30" s="708"/>
      <c r="K30" s="708"/>
      <c r="L30" s="708"/>
      <c r="M30" s="708"/>
      <c r="N30" s="708"/>
      <c r="O30" s="708"/>
      <c r="P30" s="708"/>
      <c r="Q30" s="708"/>
      <c r="R30" s="708"/>
      <c r="S30" s="708"/>
      <c r="T30" s="708"/>
      <c r="U30" s="708"/>
      <c r="V30" s="708"/>
      <c r="W30" s="708"/>
      <c r="X30" s="709"/>
    </row>
    <row r="31" spans="1:24" ht="10.5" customHeight="1" x14ac:dyDescent="0.35">
      <c r="A31" s="593"/>
      <c r="B31" s="594"/>
      <c r="C31" s="710"/>
      <c r="D31" s="711"/>
      <c r="E31" s="711"/>
      <c r="F31" s="711"/>
      <c r="G31" s="711"/>
      <c r="H31" s="711"/>
      <c r="I31" s="711"/>
      <c r="J31" s="711"/>
      <c r="K31" s="711"/>
      <c r="L31" s="711"/>
      <c r="M31" s="711"/>
      <c r="N31" s="711"/>
      <c r="O31" s="711"/>
      <c r="P31" s="711"/>
      <c r="Q31" s="711"/>
      <c r="R31" s="711"/>
      <c r="S31" s="711"/>
      <c r="T31" s="711"/>
      <c r="U31" s="711"/>
      <c r="V31" s="711"/>
      <c r="W31" s="711"/>
      <c r="X31" s="712"/>
    </row>
    <row r="32" spans="1:24" ht="27" customHeight="1" x14ac:dyDescent="0.45">
      <c r="A32" s="737" t="s">
        <v>558</v>
      </c>
      <c r="B32" s="737"/>
      <c r="C32" s="737"/>
      <c r="D32" s="726" t="s">
        <v>662</v>
      </c>
      <c r="E32" s="726"/>
      <c r="F32" s="726"/>
      <c r="G32" s="726"/>
      <c r="H32" s="726"/>
      <c r="I32" s="726"/>
      <c r="J32" s="726"/>
      <c r="K32" s="726"/>
      <c r="L32" s="738" t="s">
        <v>559</v>
      </c>
      <c r="M32" s="738"/>
      <c r="N32" s="147"/>
      <c r="O32" s="726" t="s">
        <v>690</v>
      </c>
      <c r="P32" s="726"/>
      <c r="Q32" s="726"/>
      <c r="R32" s="726"/>
      <c r="S32" s="726"/>
      <c r="T32" s="726"/>
      <c r="U32" s="726"/>
      <c r="V32" s="726"/>
      <c r="W32" s="726"/>
      <c r="X32" s="726"/>
    </row>
    <row r="33" spans="1:24" ht="21.75" customHeight="1" x14ac:dyDescent="0.45">
      <c r="A33" s="200" t="s">
        <v>560</v>
      </c>
      <c r="B33" s="200"/>
      <c r="C33" s="727" t="str">
        <f>'Page 1-3'!K43</f>
        <v>Group Gap</v>
      </c>
      <c r="D33" s="727"/>
      <c r="E33" s="727"/>
      <c r="F33" s="727"/>
      <c r="G33" s="727"/>
      <c r="H33" s="727"/>
      <c r="I33" s="727"/>
      <c r="J33" s="727"/>
      <c r="K33" s="727"/>
      <c r="L33" s="727"/>
      <c r="M33" s="727"/>
      <c r="N33" s="727"/>
      <c r="O33" s="727"/>
      <c r="P33" s="727"/>
      <c r="Q33" s="727"/>
      <c r="R33" s="727"/>
      <c r="S33" s="734" t="s">
        <v>561</v>
      </c>
      <c r="T33" s="734"/>
      <c r="U33" s="734"/>
      <c r="V33" s="734"/>
      <c r="W33" s="734"/>
      <c r="X33" s="791">
        <v>45565</v>
      </c>
    </row>
    <row r="34" spans="1:24" ht="13.15" thickBot="1" x14ac:dyDescent="0.4">
      <c r="A34" s="735"/>
      <c r="B34" s="735"/>
      <c r="C34" s="735"/>
      <c r="D34" s="735"/>
      <c r="E34" s="735"/>
      <c r="F34" s="735"/>
      <c r="G34" s="735"/>
      <c r="H34" s="735"/>
      <c r="I34" s="735"/>
      <c r="J34" s="735"/>
      <c r="K34" s="735"/>
      <c r="L34" s="735"/>
      <c r="M34" s="735"/>
      <c r="N34" s="735"/>
      <c r="O34" s="735"/>
      <c r="P34" s="735"/>
      <c r="Q34" s="735"/>
      <c r="R34" s="735"/>
      <c r="S34" s="735"/>
      <c r="T34" s="735"/>
      <c r="U34" s="735"/>
      <c r="V34" s="735"/>
      <c r="W34" s="735"/>
      <c r="X34" s="735"/>
    </row>
    <row r="35" spans="1:24" ht="15" x14ac:dyDescent="0.4">
      <c r="A35" s="736" t="s">
        <v>562</v>
      </c>
      <c r="B35" s="736"/>
      <c r="C35" s="736"/>
      <c r="D35" s="736"/>
      <c r="E35" s="736"/>
      <c r="F35" s="736"/>
      <c r="G35" s="736"/>
      <c r="H35" s="736"/>
      <c r="I35" s="736"/>
      <c r="J35" s="736"/>
      <c r="K35" s="736"/>
      <c r="L35" s="736"/>
      <c r="M35" s="736"/>
      <c r="N35" s="736"/>
      <c r="O35" s="736"/>
      <c r="P35" s="736"/>
      <c r="Q35" s="736"/>
      <c r="R35" s="736"/>
      <c r="S35" s="736"/>
      <c r="T35" s="736"/>
      <c r="U35" s="736"/>
      <c r="V35" s="736"/>
      <c r="W35" s="736"/>
      <c r="X35" s="736"/>
    </row>
    <row r="36" spans="1:24" ht="27" customHeight="1" x14ac:dyDescent="0.45">
      <c r="A36" s="200" t="s">
        <v>563</v>
      </c>
      <c r="B36" s="200"/>
      <c r="C36" s="200"/>
      <c r="D36" s="200"/>
      <c r="E36" s="728" t="s">
        <v>691</v>
      </c>
      <c r="F36" s="728"/>
      <c r="G36" s="728"/>
      <c r="H36" s="728"/>
      <c r="I36" s="728"/>
      <c r="J36" s="728"/>
      <c r="K36" s="728"/>
      <c r="L36" s="728"/>
      <c r="M36" s="728"/>
      <c r="N36" s="728"/>
      <c r="O36" s="728"/>
      <c r="P36" s="728"/>
      <c r="Q36" s="729"/>
      <c r="R36" s="729"/>
      <c r="S36" s="729"/>
      <c r="T36" s="729"/>
      <c r="U36" s="729"/>
      <c r="V36" s="729"/>
      <c r="W36" s="729"/>
      <c r="X36" s="729"/>
    </row>
    <row r="37" spans="1:24" ht="27" customHeight="1" x14ac:dyDescent="0.45">
      <c r="A37" s="730" t="s">
        <v>559</v>
      </c>
      <c r="B37" s="730"/>
      <c r="C37" s="730"/>
      <c r="D37" s="730"/>
      <c r="E37" s="731" t="s">
        <v>692</v>
      </c>
      <c r="F37" s="732"/>
      <c r="G37" s="732"/>
      <c r="H37" s="732"/>
      <c r="I37" s="732"/>
      <c r="J37" s="732"/>
      <c r="K37" s="732"/>
      <c r="L37" s="732"/>
      <c r="M37" s="732"/>
      <c r="N37" s="732"/>
      <c r="O37" s="732"/>
      <c r="P37" s="732"/>
      <c r="Q37" s="124"/>
      <c r="R37" s="124"/>
      <c r="S37" s="125"/>
      <c r="T37" s="733"/>
      <c r="U37" s="733"/>
      <c r="V37" s="733"/>
      <c r="W37" s="733"/>
      <c r="X37" s="733"/>
    </row>
    <row r="38" spans="1:24" ht="15.4" x14ac:dyDescent="0.45">
      <c r="A38" s="126"/>
      <c r="B38" s="126"/>
      <c r="C38" s="126"/>
      <c r="D38" s="126"/>
      <c r="E38" s="127"/>
      <c r="F38" s="117"/>
      <c r="G38" s="117"/>
      <c r="H38" s="117"/>
      <c r="I38" s="117"/>
      <c r="J38" s="117"/>
      <c r="K38" s="117"/>
      <c r="L38" s="117"/>
      <c r="M38" s="117"/>
      <c r="N38" s="117"/>
      <c r="O38" s="117"/>
      <c r="P38" s="117"/>
      <c r="Q38" s="124"/>
      <c r="R38" s="124"/>
      <c r="S38" s="125"/>
      <c r="T38" s="179"/>
      <c r="U38" s="117"/>
      <c r="V38" s="117"/>
      <c r="W38" s="117"/>
      <c r="X38" s="117"/>
    </row>
    <row r="39" spans="1:24" x14ac:dyDescent="0.35">
      <c r="A39" s="237"/>
      <c r="B39" s="237"/>
      <c r="C39" s="237"/>
      <c r="D39" s="237"/>
      <c r="E39" s="237"/>
      <c r="F39" s="237"/>
      <c r="G39" s="237"/>
      <c r="H39" s="237"/>
      <c r="I39" s="237"/>
      <c r="J39" s="237"/>
      <c r="K39" s="237"/>
      <c r="L39" s="237"/>
      <c r="M39" s="237"/>
      <c r="N39" s="237"/>
      <c r="O39" s="237"/>
      <c r="P39" s="237"/>
      <c r="Q39" s="237"/>
      <c r="R39" s="237"/>
      <c r="T39" s="724"/>
      <c r="U39" s="724"/>
      <c r="V39" s="724"/>
      <c r="W39" s="724"/>
      <c r="X39" s="724"/>
    </row>
    <row r="40" spans="1:24" x14ac:dyDescent="0.35">
      <c r="A40" s="725"/>
      <c r="B40" s="725"/>
      <c r="C40" s="725"/>
      <c r="D40" s="725"/>
      <c r="E40" s="725"/>
      <c r="F40" s="725"/>
      <c r="G40" s="725"/>
      <c r="H40" s="725"/>
      <c r="I40" s="725"/>
      <c r="J40" s="725"/>
      <c r="K40" s="725"/>
      <c r="L40" s="30"/>
      <c r="M40" s="30"/>
      <c r="N40" s="30"/>
      <c r="O40" s="30"/>
      <c r="P40" s="30"/>
      <c r="Q40" s="30"/>
      <c r="R40" s="30"/>
      <c r="T40" s="724"/>
      <c r="U40" s="724"/>
      <c r="V40" s="724"/>
      <c r="W40" s="724"/>
      <c r="X40" s="724"/>
    </row>
  </sheetData>
  <sheetProtection algorithmName="SHA-512" hashValue="tmab1xXPnnEf7yAxgid8Q/e3FQajPNIABp9vsLclzCZbpzr7HoEcAevtltLLHbY5AnUyXSI55V5xRa3/plB8Zg==" saltValue="MLPBt4gXV7k407QNnhYXfg==" spinCount="100000" sheet="1" objects="1" scenarios="1"/>
  <mergeCells count="148">
    <mergeCell ref="A39:R39"/>
    <mergeCell ref="T39:X39"/>
    <mergeCell ref="A40:K40"/>
    <mergeCell ref="T40:X40"/>
    <mergeCell ref="O32:X32"/>
    <mergeCell ref="C33:R33"/>
    <mergeCell ref="A36:D36"/>
    <mergeCell ref="E36:P36"/>
    <mergeCell ref="Q36:X36"/>
    <mergeCell ref="A37:D37"/>
    <mergeCell ref="E37:P37"/>
    <mergeCell ref="T37:X37"/>
    <mergeCell ref="A33:B33"/>
    <mergeCell ref="S33:W33"/>
    <mergeCell ref="A34:X34"/>
    <mergeCell ref="A35:X35"/>
    <mergeCell ref="A32:C32"/>
    <mergeCell ref="D32:K32"/>
    <mergeCell ref="L32:M32"/>
    <mergeCell ref="S26:T26"/>
    <mergeCell ref="U26:W26"/>
    <mergeCell ref="A27:X27"/>
    <mergeCell ref="A28:B31"/>
    <mergeCell ref="C28:X31"/>
    <mergeCell ref="Q24:R25"/>
    <mergeCell ref="S24:T25"/>
    <mergeCell ref="U24:W25"/>
    <mergeCell ref="X24:X25"/>
    <mergeCell ref="B26:E26"/>
    <mergeCell ref="G26:H26"/>
    <mergeCell ref="I26:J26"/>
    <mergeCell ref="K26:L26"/>
    <mergeCell ref="O26:P26"/>
    <mergeCell ref="Q26:R26"/>
    <mergeCell ref="A24:A25"/>
    <mergeCell ref="B24:E25"/>
    <mergeCell ref="F24:F25"/>
    <mergeCell ref="G24:H25"/>
    <mergeCell ref="I24:J25"/>
    <mergeCell ref="K24:L25"/>
    <mergeCell ref="M24:M25"/>
    <mergeCell ref="N24:N25"/>
    <mergeCell ref="O24:P25"/>
    <mergeCell ref="A19:A20"/>
    <mergeCell ref="N22:N23"/>
    <mergeCell ref="O22:P23"/>
    <mergeCell ref="Q22:R23"/>
    <mergeCell ref="S19:T20"/>
    <mergeCell ref="U19:W20"/>
    <mergeCell ref="X19:X20"/>
    <mergeCell ref="B21:E21"/>
    <mergeCell ref="G21:H21"/>
    <mergeCell ref="I21:J21"/>
    <mergeCell ref="K21:L21"/>
    <mergeCell ref="O21:P21"/>
    <mergeCell ref="S22:T23"/>
    <mergeCell ref="U22:W23"/>
    <mergeCell ref="X22:X23"/>
    <mergeCell ref="Q21:R21"/>
    <mergeCell ref="S21:T21"/>
    <mergeCell ref="U21:W21"/>
    <mergeCell ref="A22:A23"/>
    <mergeCell ref="B22:E23"/>
    <mergeCell ref="F22:F23"/>
    <mergeCell ref="G22:H23"/>
    <mergeCell ref="I22:J23"/>
    <mergeCell ref="K22:L23"/>
    <mergeCell ref="M19:M20"/>
    <mergeCell ref="N19:N20"/>
    <mergeCell ref="B18:E18"/>
    <mergeCell ref="G18:H18"/>
    <mergeCell ref="I18:J18"/>
    <mergeCell ref="K18:L18"/>
    <mergeCell ref="O18:P18"/>
    <mergeCell ref="Q18:R18"/>
    <mergeCell ref="O19:P20"/>
    <mergeCell ref="Q19:R20"/>
    <mergeCell ref="M22:M23"/>
    <mergeCell ref="B16:E16"/>
    <mergeCell ref="G16:H16"/>
    <mergeCell ref="I16:J16"/>
    <mergeCell ref="K16:L16"/>
    <mergeCell ref="O16:P16"/>
    <mergeCell ref="Q16:R16"/>
    <mergeCell ref="S16:T16"/>
    <mergeCell ref="U16:W16"/>
    <mergeCell ref="B17:E17"/>
    <mergeCell ref="G17:H17"/>
    <mergeCell ref="I17:J17"/>
    <mergeCell ref="K17:L17"/>
    <mergeCell ref="O17:P17"/>
    <mergeCell ref="Q17:R17"/>
    <mergeCell ref="S17:T17"/>
    <mergeCell ref="U17:W17"/>
    <mergeCell ref="S18:T18"/>
    <mergeCell ref="U18:W18"/>
    <mergeCell ref="B19:E20"/>
    <mergeCell ref="F19:F20"/>
    <mergeCell ref="G19:H20"/>
    <mergeCell ref="I19:J20"/>
    <mergeCell ref="K19:L20"/>
    <mergeCell ref="A13:X13"/>
    <mergeCell ref="A14:A15"/>
    <mergeCell ref="B14:E15"/>
    <mergeCell ref="F14:F15"/>
    <mergeCell ref="G14:H15"/>
    <mergeCell ref="I14:J15"/>
    <mergeCell ref="K14:L15"/>
    <mergeCell ref="M14:M15"/>
    <mergeCell ref="N14:N15"/>
    <mergeCell ref="O14:P15"/>
    <mergeCell ref="Q14:R15"/>
    <mergeCell ref="S14:T15"/>
    <mergeCell ref="U14:W15"/>
    <mergeCell ref="X14:X15"/>
    <mergeCell ref="A11:B11"/>
    <mergeCell ref="C11:G11"/>
    <mergeCell ref="H11:K11"/>
    <mergeCell ref="L11:Q11"/>
    <mergeCell ref="R11:X11"/>
    <mergeCell ref="A12:B12"/>
    <mergeCell ref="C12:G12"/>
    <mergeCell ref="H12:K12"/>
    <mergeCell ref="L12:Q12"/>
    <mergeCell ref="R12:S12"/>
    <mergeCell ref="A9:B10"/>
    <mergeCell ref="C9:G10"/>
    <mergeCell ref="H9:K9"/>
    <mergeCell ref="L9:Q9"/>
    <mergeCell ref="R9:T9"/>
    <mergeCell ref="U9:X9"/>
    <mergeCell ref="H10:K10"/>
    <mergeCell ref="L10:Q10"/>
    <mergeCell ref="R10:T10"/>
    <mergeCell ref="U10:X10"/>
    <mergeCell ref="A5:B6"/>
    <mergeCell ref="A7:B8"/>
    <mergeCell ref="C7:K8"/>
    <mergeCell ref="L7:Q8"/>
    <mergeCell ref="R7:X8"/>
    <mergeCell ref="A1:E1"/>
    <mergeCell ref="F1:Q1"/>
    <mergeCell ref="R1:V1"/>
    <mergeCell ref="A2:E2"/>
    <mergeCell ref="F2:Q2"/>
    <mergeCell ref="A3:E3"/>
    <mergeCell ref="F3:V3"/>
    <mergeCell ref="C5:X6"/>
  </mergeCells>
  <conditionalFormatting sqref="C33:R33">
    <cfRule type="expression" dxfId="13" priority="7">
      <formula>$C$33=0</formula>
    </cfRule>
  </conditionalFormatting>
  <conditionalFormatting sqref="D32">
    <cfRule type="expression" dxfId="12" priority="8">
      <formula>$D$32=0</formula>
    </cfRule>
  </conditionalFormatting>
  <conditionalFormatting sqref="O32">
    <cfRule type="expression" dxfId="11" priority="9">
      <formula>$O$32=0</formula>
    </cfRule>
  </conditionalFormatting>
  <conditionalFormatting sqref="Q16">
    <cfRule type="expression" dxfId="10" priority="10">
      <formula>Q16=0</formula>
    </cfRule>
  </conditionalFormatting>
  <conditionalFormatting sqref="U9">
    <cfRule type="expression" dxfId="3" priority="16">
      <formula>$U$9=0</formula>
    </cfRule>
  </conditionalFormatting>
  <conditionalFormatting sqref="U12 W12">
    <cfRule type="expression" dxfId="2" priority="14">
      <formula>AND($U$12=0, $W$12=0)</formula>
    </cfRule>
  </conditionalFormatting>
  <conditionalFormatting sqref="U10:X10">
    <cfRule type="expression" dxfId="1" priority="15">
      <formula>$U$10=0</formula>
    </cfRule>
  </conditionalFormatting>
  <conditionalFormatting sqref="X33">
    <cfRule type="expression" dxfId="0" priority="12">
      <formula>$X$33=0</formula>
    </cfRule>
  </conditionalFormatting>
  <pageMargins left="0.7" right="0.7" top="0.75" bottom="0.75" header="0.3" footer="0.3"/>
  <pageSetup scale="76" orientation="landscape" r:id="rId1"/>
  <headerFooter>
    <oddFooter>&amp;L&amp;"Times New Roman,Regular"&amp;12For Official Government Use Only
USDA, AMS, SCP, Specialty Crop Inspection Division &amp;R&amp;"Times New Roman,Regular"&amp;12August 1, 2022
     Version 3.0</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12FFF1C4-6754-454A-81E9-D7D56D1E10AE}">
            <xm:f>AND(OR(O18="Pass", O18=""), 'Page 1-3'!$P$75&gt;0, $Q$18="")</xm:f>
            <x14:dxf>
              <fill>
                <patternFill>
                  <bgColor rgb="FFFFFF00"/>
                </patternFill>
              </fill>
            </x14:dxf>
          </x14:cfRule>
          <xm:sqref>Q18</xm:sqref>
        </x14:conditionalFormatting>
        <x14:conditionalFormatting xmlns:xm="http://schemas.microsoft.com/office/excel/2006/main">
          <x14:cfRule type="expression" priority="6" id="{034A7BD5-9D17-47F0-A078-FF3F400A2112}">
            <xm:f>AND(OR(O21="Pass", O21=""), 'Page 1-3'!$P$79&gt;0, $Q$21="")</xm:f>
            <x14:dxf>
              <fill>
                <patternFill>
                  <bgColor rgb="FFFFFF00"/>
                </patternFill>
              </fill>
            </x14:dxf>
          </x14:cfRule>
          <xm:sqref>Q21</xm:sqref>
        </x14:conditionalFormatting>
        <x14:conditionalFormatting xmlns:xm="http://schemas.microsoft.com/office/excel/2006/main">
          <x14:cfRule type="expression" priority="18" id="{B23F61BD-E6F2-4BA7-92AD-4FB7C613D628}">
            <xm:f>AND(OR(O26="Pass", O26=""), 'Page 1-3'!$P$85&gt;0, $Q$26="")</xm:f>
            <x14:dxf>
              <fill>
                <patternFill>
                  <bgColor rgb="FFFFFF00"/>
                </patternFill>
              </fill>
            </x14:dxf>
          </x14:cfRule>
          <xm:sqref>Q26</xm:sqref>
        </x14:conditionalFormatting>
        <x14:conditionalFormatting xmlns:xm="http://schemas.microsoft.com/office/excel/2006/main">
          <x14:cfRule type="expression" priority="21" id="{61BD9CEF-D26E-423E-AE80-9B35CC575A2A}">
            <xm:f>AND(OR(O19="Pass", O19=""), 'Page 1-3'!$P$77&gt;0, $Q19="")</xm:f>
            <x14:dxf>
              <fill>
                <patternFill>
                  <bgColor rgb="FFFFFF00"/>
                </patternFill>
              </fill>
            </x14:dxf>
          </x14:cfRule>
          <xm:sqref>Q19:R20</xm:sqref>
        </x14:conditionalFormatting>
        <x14:conditionalFormatting xmlns:xm="http://schemas.microsoft.com/office/excel/2006/main">
          <x14:cfRule type="expression" priority="1" id="{81577150-EEC7-48F2-B01C-70451B981150}">
            <xm:f>AND(OR(O22="Pass", O22=""), 'Page 1-3'!$P$81&gt;0, $Q22="")</xm:f>
            <x14:dxf>
              <fill>
                <patternFill>
                  <bgColor rgb="FFFFFF00"/>
                </patternFill>
              </fill>
            </x14:dxf>
          </x14:cfRule>
          <xm:sqref>Q22:R23</xm:sqref>
        </x14:conditionalFormatting>
        <x14:conditionalFormatting xmlns:xm="http://schemas.microsoft.com/office/excel/2006/main">
          <x14:cfRule type="expression" priority="3" id="{3302C6C2-0D6F-4A70-9DE5-EBD5825ED410}">
            <xm:f>AND(OR(O24="Pass", O24=""), 'Page 1-3'!$P$83&gt;0, $Q24="")</xm:f>
            <x14:dxf>
              <fill>
                <patternFill>
                  <bgColor rgb="FFFFFF00"/>
                </patternFill>
              </fill>
            </x14:dxf>
          </x14:cfRule>
          <xm:sqref>Q24:R25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I13"/>
  <sheetViews>
    <sheetView view="pageLayout" topLeftCell="A7" zoomScaleNormal="100" workbookViewId="0">
      <selection activeCell="H47" sqref="H47"/>
    </sheetView>
  </sheetViews>
  <sheetFormatPr defaultColWidth="9.19921875" defaultRowHeight="14.25" x14ac:dyDescent="0.45"/>
  <cols>
    <col min="1" max="16384" width="9.19921875" style="10"/>
  </cols>
  <sheetData>
    <row r="1" spans="1:9" ht="17.25" x14ac:dyDescent="0.45">
      <c r="A1" s="740" t="s">
        <v>564</v>
      </c>
      <c r="B1" s="740"/>
      <c r="C1" s="740"/>
      <c r="D1" s="740"/>
      <c r="E1" s="740"/>
      <c r="F1" s="740"/>
      <c r="G1" s="740"/>
      <c r="H1" s="740"/>
      <c r="I1" s="740"/>
    </row>
    <row r="2" spans="1:9" ht="17.25" x14ac:dyDescent="0.45">
      <c r="A2" s="740"/>
      <c r="B2" s="740"/>
      <c r="C2" s="740"/>
      <c r="D2" s="740"/>
      <c r="E2" s="740"/>
      <c r="F2" s="740"/>
      <c r="G2" s="740"/>
      <c r="H2" s="740"/>
      <c r="I2" s="740"/>
    </row>
    <row r="3" spans="1:9" ht="75.75" customHeight="1" x14ac:dyDescent="0.45">
      <c r="A3" s="741" t="s">
        <v>565</v>
      </c>
      <c r="B3" s="741"/>
      <c r="C3" s="741"/>
      <c r="D3" s="741"/>
      <c r="E3" s="741"/>
      <c r="F3" s="741"/>
      <c r="G3" s="741"/>
      <c r="H3" s="741"/>
      <c r="I3" s="741"/>
    </row>
    <row r="4" spans="1:9" x14ac:dyDescent="0.45">
      <c r="A4" s="128"/>
      <c r="B4" s="741" t="s">
        <v>566</v>
      </c>
      <c r="C4" s="741"/>
      <c r="D4" s="741"/>
      <c r="E4" s="741"/>
      <c r="F4" s="741"/>
      <c r="G4" s="741"/>
      <c r="H4" s="128"/>
      <c r="I4" s="128"/>
    </row>
    <row r="5" spans="1:9" ht="15.75" customHeight="1" x14ac:dyDescent="0.45">
      <c r="A5" s="128"/>
      <c r="B5" s="741"/>
      <c r="C5" s="741"/>
      <c r="D5" s="741"/>
      <c r="E5" s="741"/>
      <c r="F5" s="741"/>
      <c r="G5" s="741"/>
      <c r="H5" s="128"/>
      <c r="I5" s="128"/>
    </row>
    <row r="6" spans="1:9" x14ac:dyDescent="0.45">
      <c r="A6" s="128"/>
      <c r="B6" s="739" t="s">
        <v>567</v>
      </c>
      <c r="C6" s="739"/>
      <c r="D6" s="739"/>
      <c r="E6" s="739"/>
      <c r="F6" s="739"/>
      <c r="G6" s="739"/>
      <c r="H6" s="128"/>
      <c r="I6" s="128"/>
    </row>
    <row r="7" spans="1:9" ht="2.25" customHeight="1" x14ac:dyDescent="0.45">
      <c r="A7" s="128"/>
      <c r="B7" s="739"/>
      <c r="C7" s="739"/>
      <c r="D7" s="739"/>
      <c r="E7" s="739"/>
      <c r="F7" s="739"/>
      <c r="G7" s="739"/>
      <c r="H7" s="128"/>
      <c r="I7" s="128"/>
    </row>
    <row r="8" spans="1:9" x14ac:dyDescent="0.45">
      <c r="A8" s="128"/>
      <c r="B8" s="739" t="s">
        <v>568</v>
      </c>
      <c r="C8" s="739"/>
      <c r="D8" s="739"/>
      <c r="E8" s="739"/>
      <c r="F8" s="739"/>
      <c r="G8" s="739"/>
      <c r="H8" s="128"/>
      <c r="I8" s="128"/>
    </row>
    <row r="9" spans="1:9" ht="4.5" customHeight="1" x14ac:dyDescent="0.45">
      <c r="A9" s="128"/>
      <c r="B9" s="739"/>
      <c r="C9" s="739"/>
      <c r="D9" s="739"/>
      <c r="E9" s="739"/>
      <c r="F9" s="739"/>
      <c r="G9" s="739"/>
      <c r="H9" s="128"/>
      <c r="I9" s="128"/>
    </row>
    <row r="10" spans="1:9" x14ac:dyDescent="0.45">
      <c r="A10" s="128"/>
      <c r="B10" s="739" t="s">
        <v>569</v>
      </c>
      <c r="C10" s="739"/>
      <c r="D10" s="739"/>
      <c r="E10" s="739"/>
      <c r="F10" s="739"/>
      <c r="G10" s="739"/>
      <c r="H10" s="128"/>
      <c r="I10" s="128"/>
    </row>
    <row r="11" spans="1:9" ht="3.75" customHeight="1" x14ac:dyDescent="0.45">
      <c r="A11" s="128"/>
      <c r="B11" s="739"/>
      <c r="C11" s="739"/>
      <c r="D11" s="739"/>
      <c r="E11" s="739"/>
      <c r="F11" s="739"/>
      <c r="G11" s="739"/>
      <c r="H11" s="128"/>
      <c r="I11" s="128"/>
    </row>
    <row r="12" spans="1:9" x14ac:dyDescent="0.45">
      <c r="A12" s="128"/>
      <c r="B12" s="739" t="s">
        <v>570</v>
      </c>
      <c r="C12" s="739"/>
      <c r="D12" s="739"/>
      <c r="E12" s="739"/>
      <c r="F12" s="739"/>
      <c r="G12" s="739"/>
      <c r="H12" s="128"/>
      <c r="I12" s="128"/>
    </row>
    <row r="13" spans="1:9" x14ac:dyDescent="0.45">
      <c r="A13" s="128"/>
      <c r="B13" s="739"/>
      <c r="C13" s="739"/>
      <c r="D13" s="739"/>
      <c r="E13" s="739"/>
      <c r="F13" s="739"/>
      <c r="G13" s="739"/>
      <c r="H13" s="128"/>
      <c r="I13" s="128"/>
    </row>
  </sheetData>
  <mergeCells count="8">
    <mergeCell ref="B10:G11"/>
    <mergeCell ref="B12:G13"/>
    <mergeCell ref="A1:I1"/>
    <mergeCell ref="A2:I2"/>
    <mergeCell ref="A3:I3"/>
    <mergeCell ref="B4:G5"/>
    <mergeCell ref="B6:G7"/>
    <mergeCell ref="B8:G9"/>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45"/>
  <sheetViews>
    <sheetView showZeros="0" view="pageLayout" zoomScaleNormal="100" workbookViewId="0">
      <selection activeCell="A15" sqref="A15:I23"/>
    </sheetView>
  </sheetViews>
  <sheetFormatPr defaultColWidth="9.19921875" defaultRowHeight="14.25" x14ac:dyDescent="0.45"/>
  <cols>
    <col min="1" max="1" width="15.19921875" style="29" customWidth="1"/>
    <col min="2" max="2" width="7.19921875" style="29" customWidth="1"/>
    <col min="3" max="3" width="9.19921875" style="29"/>
    <col min="4" max="4" width="12.265625" style="29" customWidth="1"/>
    <col min="5" max="5" width="12.796875" style="29" customWidth="1"/>
    <col min="6" max="6" width="8.53125" style="29" customWidth="1"/>
    <col min="7" max="7" width="9.19921875" style="29" customWidth="1"/>
    <col min="8" max="8" width="3.46484375" style="29" customWidth="1"/>
    <col min="9" max="9" width="9.19921875" style="29" customWidth="1"/>
    <col min="10" max="16384" width="9.19921875" style="29"/>
  </cols>
  <sheetData>
    <row r="1" spans="1:9" ht="18" customHeight="1" x14ac:dyDescent="0.45">
      <c r="A1" s="777" t="s">
        <v>596</v>
      </c>
      <c r="B1" s="777"/>
      <c r="C1" s="777"/>
      <c r="D1" s="777"/>
      <c r="E1" s="777"/>
      <c r="F1" s="777"/>
      <c r="G1" s="777"/>
      <c r="H1" s="777"/>
      <c r="I1" s="777"/>
    </row>
    <row r="2" spans="1:9" ht="18" customHeight="1" x14ac:dyDescent="0.45">
      <c r="A2" s="777" t="s">
        <v>571</v>
      </c>
      <c r="B2" s="777"/>
      <c r="C2" s="777"/>
      <c r="D2" s="777"/>
      <c r="E2" s="777"/>
      <c r="F2" s="777"/>
      <c r="G2" s="777"/>
      <c r="H2" s="777"/>
      <c r="I2" s="777"/>
    </row>
    <row r="3" spans="1:9" ht="6.7" customHeight="1" x14ac:dyDescent="0.45">
      <c r="A3" s="777"/>
      <c r="B3" s="777"/>
      <c r="C3" s="777"/>
      <c r="D3" s="777"/>
      <c r="E3" s="777"/>
      <c r="F3" s="777"/>
      <c r="G3" s="777"/>
      <c r="H3" s="777"/>
      <c r="I3" s="777"/>
    </row>
    <row r="4" spans="1:9" ht="1.1499999999999999" customHeight="1" x14ac:dyDescent="0.45">
      <c r="A4" s="185"/>
      <c r="B4" s="185"/>
      <c r="C4" s="185"/>
      <c r="D4" s="185"/>
      <c r="E4" s="185"/>
      <c r="F4" s="185"/>
      <c r="G4" s="185"/>
      <c r="H4" s="185"/>
      <c r="I4" s="185"/>
    </row>
    <row r="5" spans="1:9" x14ac:dyDescent="0.45">
      <c r="A5" s="778" t="s">
        <v>572</v>
      </c>
      <c r="B5" s="779"/>
      <c r="C5" s="779"/>
      <c r="D5" s="779"/>
      <c r="E5" s="780"/>
      <c r="F5" s="750" t="s">
        <v>573</v>
      </c>
      <c r="G5" s="751"/>
      <c r="H5" s="751"/>
      <c r="I5" s="752"/>
    </row>
    <row r="6" spans="1:9" ht="15.75" customHeight="1" x14ac:dyDescent="0.45">
      <c r="A6" s="774" t="s">
        <v>595</v>
      </c>
      <c r="B6" s="775"/>
      <c r="C6" s="775"/>
      <c r="D6" s="775"/>
      <c r="E6" s="776"/>
      <c r="F6" s="129"/>
      <c r="G6" s="130"/>
      <c r="H6" s="131" t="s">
        <v>574</v>
      </c>
      <c r="I6" s="132"/>
    </row>
    <row r="7" spans="1:9" x14ac:dyDescent="0.45">
      <c r="A7" s="781" t="s">
        <v>575</v>
      </c>
      <c r="B7" s="782"/>
      <c r="C7" s="782"/>
      <c r="D7" s="782"/>
      <c r="E7" s="783"/>
      <c r="F7" s="784"/>
      <c r="G7" s="785"/>
      <c r="H7" s="785"/>
      <c r="I7" s="786"/>
    </row>
    <row r="8" spans="1:9" ht="14.55" customHeight="1" x14ac:dyDescent="0.45">
      <c r="A8" s="155" t="s">
        <v>576</v>
      </c>
      <c r="B8" s="133"/>
      <c r="C8" s="770" t="str">
        <f>'Page 1-3'!D17</f>
        <v>Norvue Farms</v>
      </c>
      <c r="D8" s="770"/>
      <c r="E8" s="771"/>
      <c r="F8" s="155" t="s">
        <v>577</v>
      </c>
      <c r="G8" s="787">
        <f>'Page 1-3'!E33</f>
        <v>0</v>
      </c>
      <c r="H8" s="787"/>
      <c r="I8" s="788"/>
    </row>
    <row r="9" spans="1:9" ht="14.55" customHeight="1" x14ac:dyDescent="0.45">
      <c r="A9" s="156"/>
      <c r="B9" s="157"/>
      <c r="C9" s="772"/>
      <c r="D9" s="772"/>
      <c r="E9" s="773"/>
      <c r="F9" s="129"/>
      <c r="G9" s="789"/>
      <c r="H9" s="789"/>
      <c r="I9" s="790"/>
    </row>
    <row r="10" spans="1:9" x14ac:dyDescent="0.45">
      <c r="A10" s="750" t="s">
        <v>578</v>
      </c>
      <c r="B10" s="751"/>
      <c r="C10" s="770" t="str">
        <f>'Audit Scoresheet'!D32</f>
        <v>Connie Ince</v>
      </c>
      <c r="D10" s="770"/>
      <c r="E10" s="770"/>
      <c r="F10" s="770"/>
      <c r="G10" s="770"/>
      <c r="H10" s="770"/>
      <c r="I10" s="771"/>
    </row>
    <row r="11" spans="1:9" x14ac:dyDescent="0.45">
      <c r="A11" s="784"/>
      <c r="B11" s="785"/>
      <c r="C11" s="772"/>
      <c r="D11" s="772"/>
      <c r="E11" s="772"/>
      <c r="F11" s="772"/>
      <c r="G11" s="772"/>
      <c r="H11" s="772"/>
      <c r="I11" s="773"/>
    </row>
    <row r="12" spans="1:9" x14ac:dyDescent="0.45">
      <c r="A12" s="155" t="s">
        <v>579</v>
      </c>
      <c r="B12" s="770" t="str">
        <f>'Page 1-3'!G35</f>
        <v>Potatoes</v>
      </c>
      <c r="C12" s="770"/>
      <c r="D12" s="770"/>
      <c r="E12" s="770"/>
      <c r="F12" s="770"/>
      <c r="G12" s="770"/>
      <c r="H12" s="770"/>
      <c r="I12" s="771"/>
    </row>
    <row r="13" spans="1:9" x14ac:dyDescent="0.45">
      <c r="A13" s="156"/>
      <c r="B13" s="772"/>
      <c r="C13" s="772"/>
      <c r="D13" s="772"/>
      <c r="E13" s="772"/>
      <c r="F13" s="772"/>
      <c r="G13" s="772"/>
      <c r="H13" s="772"/>
      <c r="I13" s="773"/>
    </row>
    <row r="14" spans="1:9" x14ac:dyDescent="0.45">
      <c r="A14" s="750" t="s">
        <v>580</v>
      </c>
      <c r="B14" s="751"/>
      <c r="C14" s="751"/>
      <c r="D14" s="751"/>
      <c r="E14" s="751"/>
      <c r="F14" s="751"/>
      <c r="G14" s="751"/>
      <c r="H14" s="751"/>
      <c r="I14" s="752"/>
    </row>
    <row r="15" spans="1:9" ht="15" customHeight="1" x14ac:dyDescent="0.45">
      <c r="A15" s="742"/>
      <c r="B15" s="743"/>
      <c r="C15" s="743"/>
      <c r="D15" s="743"/>
      <c r="E15" s="743"/>
      <c r="F15" s="743"/>
      <c r="G15" s="743"/>
      <c r="H15" s="743"/>
      <c r="I15" s="744"/>
    </row>
    <row r="16" spans="1:9" x14ac:dyDescent="0.45">
      <c r="A16" s="742"/>
      <c r="B16" s="743"/>
      <c r="C16" s="743"/>
      <c r="D16" s="743"/>
      <c r="E16" s="743"/>
      <c r="F16" s="743"/>
      <c r="G16" s="743"/>
      <c r="H16" s="743"/>
      <c r="I16" s="744"/>
    </row>
    <row r="17" spans="1:9" x14ac:dyDescent="0.45">
      <c r="A17" s="742"/>
      <c r="B17" s="743"/>
      <c r="C17" s="743"/>
      <c r="D17" s="743"/>
      <c r="E17" s="743"/>
      <c r="F17" s="743"/>
      <c r="G17" s="743"/>
      <c r="H17" s="743"/>
      <c r="I17" s="744"/>
    </row>
    <row r="18" spans="1:9" x14ac:dyDescent="0.45">
      <c r="A18" s="742"/>
      <c r="B18" s="743"/>
      <c r="C18" s="743"/>
      <c r="D18" s="743"/>
      <c r="E18" s="743"/>
      <c r="F18" s="743"/>
      <c r="G18" s="743"/>
      <c r="H18" s="743"/>
      <c r="I18" s="744"/>
    </row>
    <row r="19" spans="1:9" x14ac:dyDescent="0.45">
      <c r="A19" s="742"/>
      <c r="B19" s="743"/>
      <c r="C19" s="743"/>
      <c r="D19" s="743"/>
      <c r="E19" s="743"/>
      <c r="F19" s="743"/>
      <c r="G19" s="743"/>
      <c r="H19" s="743"/>
      <c r="I19" s="744"/>
    </row>
    <row r="20" spans="1:9" x14ac:dyDescent="0.45">
      <c r="A20" s="742"/>
      <c r="B20" s="743"/>
      <c r="C20" s="743"/>
      <c r="D20" s="743"/>
      <c r="E20" s="743"/>
      <c r="F20" s="743"/>
      <c r="G20" s="743"/>
      <c r="H20" s="743"/>
      <c r="I20" s="744"/>
    </row>
    <row r="21" spans="1:9" x14ac:dyDescent="0.45">
      <c r="A21" s="742"/>
      <c r="B21" s="743"/>
      <c r="C21" s="743"/>
      <c r="D21" s="743"/>
      <c r="E21" s="743"/>
      <c r="F21" s="743"/>
      <c r="G21" s="743"/>
      <c r="H21" s="743"/>
      <c r="I21" s="744"/>
    </row>
    <row r="22" spans="1:9" x14ac:dyDescent="0.45">
      <c r="A22" s="742"/>
      <c r="B22" s="743"/>
      <c r="C22" s="743"/>
      <c r="D22" s="743"/>
      <c r="E22" s="743"/>
      <c r="F22" s="743"/>
      <c r="G22" s="743"/>
      <c r="H22" s="743"/>
      <c r="I22" s="744"/>
    </row>
    <row r="23" spans="1:9" x14ac:dyDescent="0.45">
      <c r="A23" s="745"/>
      <c r="B23" s="746"/>
      <c r="C23" s="746"/>
      <c r="D23" s="746"/>
      <c r="E23" s="746"/>
      <c r="F23" s="746"/>
      <c r="G23" s="746"/>
      <c r="H23" s="746"/>
      <c r="I23" s="747"/>
    </row>
    <row r="24" spans="1:9" ht="15.75" customHeight="1" x14ac:dyDescent="0.45">
      <c r="A24" s="155" t="s">
        <v>581</v>
      </c>
      <c r="B24" s="134"/>
      <c r="C24" s="134"/>
      <c r="D24" s="134"/>
      <c r="E24" s="134"/>
      <c r="F24" s="748"/>
      <c r="G24" s="748"/>
      <c r="H24" s="748"/>
      <c r="I24" s="749"/>
    </row>
    <row r="25" spans="1:9" ht="15.75" customHeight="1" x14ac:dyDescent="0.45">
      <c r="A25" s="155" t="s">
        <v>582</v>
      </c>
      <c r="B25" s="134"/>
      <c r="C25" s="134"/>
      <c r="D25" s="134"/>
      <c r="E25" s="134"/>
      <c r="F25" s="134"/>
      <c r="G25" s="134"/>
      <c r="H25" s="134"/>
      <c r="I25" s="135"/>
    </row>
    <row r="26" spans="1:9" x14ac:dyDescent="0.45">
      <c r="A26" s="750" t="s">
        <v>583</v>
      </c>
      <c r="B26" s="751"/>
      <c r="C26" s="751"/>
      <c r="D26" s="751"/>
      <c r="E26" s="751"/>
      <c r="F26" s="751"/>
      <c r="G26" s="751"/>
      <c r="H26" s="751"/>
      <c r="I26" s="752"/>
    </row>
    <row r="27" spans="1:9" ht="15" customHeight="1" x14ac:dyDescent="0.45">
      <c r="A27" s="742"/>
      <c r="B27" s="743"/>
      <c r="C27" s="743"/>
      <c r="D27" s="743"/>
      <c r="E27" s="743"/>
      <c r="F27" s="743"/>
      <c r="G27" s="743"/>
      <c r="H27" s="743"/>
      <c r="I27" s="744"/>
    </row>
    <row r="28" spans="1:9" x14ac:dyDescent="0.45">
      <c r="A28" s="742"/>
      <c r="B28" s="743"/>
      <c r="C28" s="743"/>
      <c r="D28" s="743"/>
      <c r="E28" s="743"/>
      <c r="F28" s="743"/>
      <c r="G28" s="743"/>
      <c r="H28" s="743"/>
      <c r="I28" s="744"/>
    </row>
    <row r="29" spans="1:9" x14ac:dyDescent="0.45">
      <c r="A29" s="742"/>
      <c r="B29" s="743"/>
      <c r="C29" s="743"/>
      <c r="D29" s="743"/>
      <c r="E29" s="743"/>
      <c r="F29" s="743"/>
      <c r="G29" s="743"/>
      <c r="H29" s="743"/>
      <c r="I29" s="744"/>
    </row>
    <row r="30" spans="1:9" x14ac:dyDescent="0.45">
      <c r="A30" s="742"/>
      <c r="B30" s="743"/>
      <c r="C30" s="743"/>
      <c r="D30" s="743"/>
      <c r="E30" s="743"/>
      <c r="F30" s="743"/>
      <c r="G30" s="743"/>
      <c r="H30" s="743"/>
      <c r="I30" s="744"/>
    </row>
    <row r="31" spans="1:9" x14ac:dyDescent="0.45">
      <c r="A31" s="742"/>
      <c r="B31" s="743"/>
      <c r="C31" s="743"/>
      <c r="D31" s="743"/>
      <c r="E31" s="743"/>
      <c r="F31" s="743"/>
      <c r="G31" s="743"/>
      <c r="H31" s="743"/>
      <c r="I31" s="744"/>
    </row>
    <row r="32" spans="1:9" x14ac:dyDescent="0.45">
      <c r="A32" s="742"/>
      <c r="B32" s="743"/>
      <c r="C32" s="743"/>
      <c r="D32" s="743"/>
      <c r="E32" s="743"/>
      <c r="F32" s="743"/>
      <c r="G32" s="743"/>
      <c r="H32" s="743"/>
      <c r="I32" s="744"/>
    </row>
    <row r="33" spans="1:9" x14ac:dyDescent="0.45">
      <c r="A33" s="742"/>
      <c r="B33" s="743"/>
      <c r="C33" s="743"/>
      <c r="D33" s="743"/>
      <c r="E33" s="743"/>
      <c r="F33" s="743"/>
      <c r="G33" s="743"/>
      <c r="H33" s="743"/>
      <c r="I33" s="744"/>
    </row>
    <row r="34" spans="1:9" x14ac:dyDescent="0.45">
      <c r="A34" s="742"/>
      <c r="B34" s="743"/>
      <c r="C34" s="743"/>
      <c r="D34" s="743"/>
      <c r="E34" s="743"/>
      <c r="F34" s="743"/>
      <c r="G34" s="743"/>
      <c r="H34" s="743"/>
      <c r="I34" s="744"/>
    </row>
    <row r="35" spans="1:9" x14ac:dyDescent="0.45">
      <c r="A35" s="742"/>
      <c r="B35" s="743"/>
      <c r="C35" s="743"/>
      <c r="D35" s="743"/>
      <c r="E35" s="743"/>
      <c r="F35" s="743"/>
      <c r="G35" s="743"/>
      <c r="H35" s="743"/>
      <c r="I35" s="744"/>
    </row>
    <row r="36" spans="1:9" x14ac:dyDescent="0.45">
      <c r="A36" s="742"/>
      <c r="B36" s="743"/>
      <c r="C36" s="743"/>
      <c r="D36" s="743"/>
      <c r="E36" s="743"/>
      <c r="F36" s="743"/>
      <c r="G36" s="743"/>
      <c r="H36" s="743"/>
      <c r="I36" s="744"/>
    </row>
    <row r="37" spans="1:9" x14ac:dyDescent="0.45">
      <c r="A37" s="742"/>
      <c r="B37" s="743"/>
      <c r="C37" s="743"/>
      <c r="D37" s="743"/>
      <c r="E37" s="743"/>
      <c r="F37" s="743"/>
      <c r="G37" s="743"/>
      <c r="H37" s="743"/>
      <c r="I37" s="744"/>
    </row>
    <row r="38" spans="1:9" ht="14.65" thickBot="1" x14ac:dyDescent="0.5">
      <c r="A38" s="745"/>
      <c r="B38" s="746"/>
      <c r="C38" s="746"/>
      <c r="D38" s="746"/>
      <c r="E38" s="746"/>
      <c r="F38" s="746"/>
      <c r="G38" s="746"/>
      <c r="H38" s="746"/>
      <c r="I38" s="747"/>
    </row>
    <row r="39" spans="1:9" x14ac:dyDescent="0.45">
      <c r="A39" s="754" t="s">
        <v>584</v>
      </c>
      <c r="B39" s="755"/>
      <c r="C39" s="755"/>
      <c r="D39" s="756"/>
      <c r="E39" s="756"/>
      <c r="F39" s="756"/>
      <c r="G39" s="756"/>
      <c r="H39" s="756"/>
      <c r="I39" s="757"/>
    </row>
    <row r="40" spans="1:9" x14ac:dyDescent="0.45">
      <c r="A40" s="760"/>
      <c r="B40" s="761"/>
      <c r="C40" s="761"/>
      <c r="D40" s="758"/>
      <c r="E40" s="758"/>
      <c r="F40" s="758"/>
      <c r="G40" s="758"/>
      <c r="H40" s="758"/>
      <c r="I40" s="759"/>
    </row>
    <row r="41" spans="1:9" x14ac:dyDescent="0.45">
      <c r="A41" s="762" t="s">
        <v>585</v>
      </c>
      <c r="B41" s="763"/>
      <c r="C41" s="763"/>
      <c r="D41" s="763"/>
      <c r="E41" s="763"/>
      <c r="F41" s="763"/>
      <c r="G41" s="763"/>
      <c r="H41" s="763"/>
      <c r="I41" s="764"/>
    </row>
    <row r="42" spans="1:9" x14ac:dyDescent="0.45">
      <c r="A42" s="750" t="s">
        <v>586</v>
      </c>
      <c r="B42" s="765"/>
      <c r="C42" s="765"/>
      <c r="D42" s="765"/>
      <c r="E42" s="765"/>
      <c r="F42" s="765"/>
      <c r="G42" s="765"/>
      <c r="H42" s="765"/>
      <c r="I42" s="766"/>
    </row>
    <row r="43" spans="1:9" x14ac:dyDescent="0.45">
      <c r="A43" s="767"/>
      <c r="B43" s="768"/>
      <c r="C43" s="768"/>
      <c r="D43" s="768"/>
      <c r="E43" s="768"/>
      <c r="F43" s="768"/>
      <c r="G43" s="768"/>
      <c r="H43" s="768"/>
      <c r="I43" s="769"/>
    </row>
    <row r="44" spans="1:9" x14ac:dyDescent="0.45">
      <c r="A44" s="767"/>
      <c r="B44" s="768"/>
      <c r="C44" s="768"/>
      <c r="D44" s="768"/>
      <c r="E44" s="768"/>
      <c r="F44" s="768"/>
      <c r="G44" s="768"/>
      <c r="H44" s="768"/>
      <c r="I44" s="769"/>
    </row>
    <row r="45" spans="1:9" x14ac:dyDescent="0.45">
      <c r="A45" s="753" t="s">
        <v>587</v>
      </c>
      <c r="B45" s="753"/>
      <c r="C45" s="753"/>
      <c r="D45" s="753"/>
      <c r="E45" s="753"/>
      <c r="F45" s="753"/>
      <c r="G45" s="753"/>
      <c r="H45" s="753"/>
      <c r="I45" s="753"/>
    </row>
  </sheetData>
  <sheetProtection algorithmName="SHA-512" hashValue="rICBFMKBAhYc+PEPXtqrV25GCkXP++SfXrcwDihA8OctUgZq4Ha9zkGMOikc0EMMp/1Swisjd+WdyOIvtd4KlQ==" saltValue="ZH1XAbbVLAylSW/OwZ4joQ==" spinCount="100000" sheet="1" formatCells="0" formatColumns="0" formatRows="0" selectLockedCells="1"/>
  <dataConsolidate link="1"/>
  <mergeCells count="26">
    <mergeCell ref="B12:I13"/>
    <mergeCell ref="A14:I14"/>
    <mergeCell ref="A6:E6"/>
    <mergeCell ref="A1:I1"/>
    <mergeCell ref="A2:I2"/>
    <mergeCell ref="A3:I3"/>
    <mergeCell ref="A5:E5"/>
    <mergeCell ref="F5:I5"/>
    <mergeCell ref="A7:E7"/>
    <mergeCell ref="F7:I7"/>
    <mergeCell ref="C8:E9"/>
    <mergeCell ref="G8:I9"/>
    <mergeCell ref="A10:B10"/>
    <mergeCell ref="C10:I11"/>
    <mergeCell ref="A11:B11"/>
    <mergeCell ref="A15:I23"/>
    <mergeCell ref="F24:I24"/>
    <mergeCell ref="A26:I26"/>
    <mergeCell ref="A45:I45"/>
    <mergeCell ref="A39:C39"/>
    <mergeCell ref="D39:I40"/>
    <mergeCell ref="A40:C40"/>
    <mergeCell ref="A41:I41"/>
    <mergeCell ref="A42:I42"/>
    <mergeCell ref="A43:I44"/>
    <mergeCell ref="A27:I38"/>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rgb="FFC00000"/>
  </sheetPr>
  <dimension ref="A1:Y593"/>
  <sheetViews>
    <sheetView view="pageLayout" topLeftCell="A431" zoomScale="126" zoomScaleNormal="85" zoomScalePageLayoutView="126" workbookViewId="0">
      <selection activeCell="B396" sqref="B396:O396"/>
    </sheetView>
  </sheetViews>
  <sheetFormatPr defaultRowHeight="15.4" x14ac:dyDescent="0.45"/>
  <cols>
    <col min="1" max="15" width="6.53125" style="138" customWidth="1"/>
    <col min="19" max="19" width="10.265625" bestFit="1" customWidth="1"/>
    <col min="25" max="25" width="10.265625" bestFit="1" customWidth="1"/>
  </cols>
  <sheetData>
    <row r="1" spans="1:25" ht="30" customHeight="1" x14ac:dyDescent="0.55000000000000004">
      <c r="A1" s="430" t="s">
        <v>71</v>
      </c>
      <c r="B1" s="430"/>
      <c r="C1" s="430"/>
      <c r="D1" s="430"/>
      <c r="E1" s="431"/>
      <c r="F1" s="431"/>
      <c r="G1" s="431"/>
      <c r="H1" s="431"/>
      <c r="I1" s="431"/>
      <c r="J1" s="431"/>
      <c r="K1" s="431"/>
      <c r="L1" s="431"/>
      <c r="M1" s="431"/>
      <c r="N1" s="431"/>
      <c r="O1" s="431"/>
    </row>
    <row r="2" spans="1:25" ht="30" customHeight="1" x14ac:dyDescent="0.35">
      <c r="A2" s="328" t="s">
        <v>72</v>
      </c>
      <c r="B2" s="328"/>
      <c r="C2" s="328"/>
      <c r="D2" s="328"/>
      <c r="E2" s="328"/>
      <c r="F2" s="328"/>
      <c r="G2" s="328"/>
      <c r="H2" s="328"/>
      <c r="I2" s="328"/>
      <c r="J2" s="328"/>
      <c r="K2" s="328"/>
      <c r="L2" s="328"/>
      <c r="M2" s="328"/>
      <c r="N2" s="328"/>
      <c r="O2" s="328"/>
    </row>
    <row r="3" spans="1:25" ht="13.5" x14ac:dyDescent="0.35">
      <c r="A3" s="365" t="s">
        <v>73</v>
      </c>
      <c r="B3" s="366"/>
      <c r="C3" s="366"/>
      <c r="D3" s="366"/>
      <c r="E3" s="366"/>
      <c r="F3" s="366"/>
      <c r="G3" s="366"/>
      <c r="H3" s="366"/>
      <c r="I3" s="366"/>
      <c r="J3" s="367"/>
      <c r="K3" s="41" t="s">
        <v>74</v>
      </c>
      <c r="L3" s="165" t="s">
        <v>10</v>
      </c>
      <c r="M3" s="165" t="s">
        <v>75</v>
      </c>
      <c r="N3" s="165" t="s">
        <v>45</v>
      </c>
      <c r="O3" s="165" t="s">
        <v>76</v>
      </c>
      <c r="R3" s="16"/>
    </row>
    <row r="4" spans="1:25" ht="30" customHeight="1" x14ac:dyDescent="0.4">
      <c r="A4" s="68" t="s">
        <v>77</v>
      </c>
      <c r="B4" s="261" t="s">
        <v>597</v>
      </c>
      <c r="C4" s="411"/>
      <c r="D4" s="411"/>
      <c r="E4" s="411"/>
      <c r="F4" s="411"/>
      <c r="G4" s="411"/>
      <c r="H4" s="411"/>
      <c r="I4" s="411"/>
      <c r="J4" s="412"/>
      <c r="K4" s="173"/>
      <c r="L4" s="163" t="s">
        <v>547</v>
      </c>
      <c r="M4" s="163"/>
      <c r="N4" s="42"/>
      <c r="O4" s="68" t="s">
        <v>79</v>
      </c>
      <c r="R4" s="186" t="s">
        <v>80</v>
      </c>
      <c r="S4" s="187" t="s">
        <v>81</v>
      </c>
      <c r="T4" s="188" t="s">
        <v>82</v>
      </c>
      <c r="U4" s="189" t="s">
        <v>83</v>
      </c>
      <c r="V4" s="190" t="s">
        <v>84</v>
      </c>
      <c r="W4" s="191" t="s">
        <v>85</v>
      </c>
      <c r="X4" s="192" t="s">
        <v>86</v>
      </c>
      <c r="Y4" s="193" t="s">
        <v>87</v>
      </c>
    </row>
    <row r="5" spans="1:25" ht="30" customHeight="1" x14ac:dyDescent="0.35">
      <c r="A5" s="142"/>
      <c r="B5" s="265"/>
      <c r="C5" s="266"/>
      <c r="D5" s="266"/>
      <c r="E5" s="266"/>
      <c r="F5" s="266"/>
      <c r="G5" s="266"/>
      <c r="H5" s="266"/>
      <c r="I5" s="266"/>
      <c r="J5" s="266"/>
      <c r="K5" s="266"/>
      <c r="L5" s="266"/>
      <c r="M5" s="266"/>
      <c r="N5" s="266"/>
      <c r="O5" s="267"/>
    </row>
    <row r="6" spans="1:25" ht="30" customHeight="1" x14ac:dyDescent="0.35">
      <c r="A6" s="295" t="s">
        <v>88</v>
      </c>
      <c r="B6" s="261" t="s">
        <v>89</v>
      </c>
      <c r="C6" s="262"/>
      <c r="D6" s="262"/>
      <c r="E6" s="262"/>
      <c r="F6" s="262"/>
      <c r="G6" s="262"/>
      <c r="H6" s="262"/>
      <c r="I6" s="262"/>
      <c r="J6" s="341"/>
      <c r="K6" s="414"/>
      <c r="L6" s="308" t="s">
        <v>547</v>
      </c>
      <c r="M6" s="308"/>
      <c r="N6" s="417"/>
      <c r="O6" s="295" t="s">
        <v>79</v>
      </c>
    </row>
    <row r="7" spans="1:25" ht="14.25" customHeight="1" x14ac:dyDescent="0.35">
      <c r="A7" s="413"/>
      <c r="B7" s="43" t="s">
        <v>90</v>
      </c>
      <c r="C7" s="433" t="s">
        <v>658</v>
      </c>
      <c r="D7" s="433"/>
      <c r="E7" s="433"/>
      <c r="F7" s="433"/>
      <c r="G7" s="433"/>
      <c r="H7" s="433"/>
      <c r="I7" s="433"/>
      <c r="J7" s="434"/>
      <c r="K7" s="415"/>
      <c r="L7" s="416"/>
      <c r="M7" s="416"/>
      <c r="N7" s="418"/>
      <c r="O7" s="296"/>
    </row>
    <row r="8" spans="1:25" ht="30" customHeight="1" x14ac:dyDescent="0.35">
      <c r="A8" s="142"/>
      <c r="B8" s="265"/>
      <c r="C8" s="266"/>
      <c r="D8" s="266"/>
      <c r="E8" s="266"/>
      <c r="F8" s="266"/>
      <c r="G8" s="266"/>
      <c r="H8" s="266"/>
      <c r="I8" s="266"/>
      <c r="J8" s="266"/>
      <c r="K8" s="266"/>
      <c r="L8" s="266"/>
      <c r="M8" s="266"/>
      <c r="N8" s="266"/>
      <c r="O8" s="267"/>
    </row>
    <row r="9" spans="1:25" ht="30" customHeight="1" x14ac:dyDescent="0.35">
      <c r="A9" s="405" t="s">
        <v>91</v>
      </c>
      <c r="B9" s="405"/>
      <c r="C9" s="405"/>
      <c r="D9" s="405"/>
      <c r="E9" s="405"/>
      <c r="F9" s="405"/>
      <c r="G9" s="405"/>
      <c r="H9" s="405"/>
      <c r="I9" s="405"/>
      <c r="J9" s="405"/>
      <c r="K9" s="405"/>
      <c r="L9" s="405"/>
      <c r="M9" s="405"/>
      <c r="N9" s="405"/>
      <c r="O9" s="405"/>
    </row>
    <row r="10" spans="1:25" ht="12.75" customHeight="1" x14ac:dyDescent="0.35">
      <c r="A10" s="268" t="s">
        <v>73</v>
      </c>
      <c r="B10" s="406"/>
      <c r="C10" s="406"/>
      <c r="D10" s="406"/>
      <c r="E10" s="406"/>
      <c r="F10" s="406"/>
      <c r="G10" s="406"/>
      <c r="H10" s="406"/>
      <c r="I10" s="406"/>
      <c r="J10" s="407"/>
      <c r="K10" s="44" t="s">
        <v>74</v>
      </c>
      <c r="L10" s="171" t="s">
        <v>10</v>
      </c>
      <c r="M10" s="171" t="s">
        <v>75</v>
      </c>
      <c r="N10" s="171" t="s">
        <v>45</v>
      </c>
      <c r="O10" s="171" t="s">
        <v>76</v>
      </c>
    </row>
    <row r="11" spans="1:25" ht="30" customHeight="1" x14ac:dyDescent="0.35">
      <c r="A11" s="68" t="s">
        <v>92</v>
      </c>
      <c r="B11" s="261" t="s">
        <v>93</v>
      </c>
      <c r="C11" s="262"/>
      <c r="D11" s="262"/>
      <c r="E11" s="262"/>
      <c r="F11" s="262"/>
      <c r="G11" s="262"/>
      <c r="H11" s="262"/>
      <c r="I11" s="262"/>
      <c r="J11" s="341"/>
      <c r="K11" s="74">
        <v>15</v>
      </c>
      <c r="L11" s="45">
        <v>15</v>
      </c>
      <c r="M11" s="45"/>
      <c r="N11" s="46"/>
      <c r="O11" s="68" t="s">
        <v>79</v>
      </c>
    </row>
    <row r="12" spans="1:25" ht="30" customHeight="1" x14ac:dyDescent="0.35">
      <c r="A12" s="142"/>
      <c r="B12" s="265"/>
      <c r="C12" s="266"/>
      <c r="D12" s="266"/>
      <c r="E12" s="266"/>
      <c r="F12" s="266"/>
      <c r="G12" s="266"/>
      <c r="H12" s="266"/>
      <c r="I12" s="266"/>
      <c r="J12" s="266"/>
      <c r="K12" s="266"/>
      <c r="L12" s="266"/>
      <c r="M12" s="266"/>
      <c r="N12" s="266"/>
      <c r="O12" s="267"/>
    </row>
    <row r="13" spans="1:25" ht="30" customHeight="1" x14ac:dyDescent="0.35">
      <c r="A13" s="75" t="s">
        <v>94</v>
      </c>
      <c r="B13" s="432" t="s">
        <v>95</v>
      </c>
      <c r="C13" s="432"/>
      <c r="D13" s="432"/>
      <c r="E13" s="432"/>
      <c r="F13" s="432"/>
      <c r="G13" s="432"/>
      <c r="H13" s="432"/>
      <c r="I13" s="432"/>
      <c r="J13" s="432"/>
      <c r="K13" s="75">
        <v>10</v>
      </c>
      <c r="L13" s="47">
        <v>10</v>
      </c>
      <c r="M13" s="47"/>
      <c r="N13" s="47"/>
      <c r="O13" s="75" t="s">
        <v>96</v>
      </c>
    </row>
    <row r="14" spans="1:25" ht="30" customHeight="1" x14ac:dyDescent="0.35">
      <c r="A14" s="142"/>
      <c r="B14" s="265" t="s">
        <v>663</v>
      </c>
      <c r="C14" s="266"/>
      <c r="D14" s="266"/>
      <c r="E14" s="266"/>
      <c r="F14" s="266"/>
      <c r="G14" s="266"/>
      <c r="H14" s="266"/>
      <c r="I14" s="266"/>
      <c r="J14" s="266"/>
      <c r="K14" s="266"/>
      <c r="L14" s="266"/>
      <c r="M14" s="266"/>
      <c r="N14" s="266"/>
      <c r="O14" s="267"/>
    </row>
    <row r="15" spans="1:25" ht="30" customHeight="1" x14ac:dyDescent="0.35">
      <c r="A15" s="402" t="s">
        <v>97</v>
      </c>
      <c r="B15" s="402"/>
      <c r="C15" s="402"/>
      <c r="D15" s="402"/>
      <c r="E15" s="402"/>
      <c r="F15" s="402"/>
      <c r="G15" s="402"/>
      <c r="H15" s="402"/>
      <c r="I15" s="402"/>
      <c r="J15" s="402"/>
      <c r="K15" s="402"/>
      <c r="L15" s="402"/>
      <c r="M15" s="402"/>
      <c r="N15" s="402"/>
      <c r="O15" s="402"/>
    </row>
    <row r="16" spans="1:25" ht="12.75" customHeight="1" x14ac:dyDescent="0.35">
      <c r="A16" s="268" t="s">
        <v>73</v>
      </c>
      <c r="B16" s="269"/>
      <c r="C16" s="269"/>
      <c r="D16" s="269"/>
      <c r="E16" s="269"/>
      <c r="F16" s="269"/>
      <c r="G16" s="269"/>
      <c r="H16" s="269"/>
      <c r="I16" s="269"/>
      <c r="J16" s="270"/>
      <c r="K16" s="44" t="s">
        <v>74</v>
      </c>
      <c r="L16" s="171" t="s">
        <v>10</v>
      </c>
      <c r="M16" s="171" t="s">
        <v>75</v>
      </c>
      <c r="N16" s="171" t="s">
        <v>45</v>
      </c>
      <c r="O16" s="171" t="s">
        <v>76</v>
      </c>
    </row>
    <row r="17" spans="1:15" ht="30" customHeight="1" x14ac:dyDescent="0.4">
      <c r="A17" s="178" t="s">
        <v>98</v>
      </c>
      <c r="B17" s="427" t="s">
        <v>99</v>
      </c>
      <c r="C17" s="428"/>
      <c r="D17" s="428"/>
      <c r="E17" s="428"/>
      <c r="F17" s="428"/>
      <c r="G17" s="428"/>
      <c r="H17" s="428"/>
      <c r="I17" s="428"/>
      <c r="J17" s="429"/>
      <c r="K17" s="178">
        <v>10</v>
      </c>
      <c r="L17" s="45">
        <v>10</v>
      </c>
      <c r="M17" s="45"/>
      <c r="N17" s="48"/>
      <c r="O17" s="178" t="s">
        <v>96</v>
      </c>
    </row>
    <row r="18" spans="1:15" ht="30" customHeight="1" x14ac:dyDescent="0.35">
      <c r="A18" s="142"/>
      <c r="B18" s="265" t="s">
        <v>664</v>
      </c>
      <c r="C18" s="266"/>
      <c r="D18" s="266"/>
      <c r="E18" s="266"/>
      <c r="F18" s="266"/>
      <c r="G18" s="266"/>
      <c r="H18" s="266"/>
      <c r="I18" s="266"/>
      <c r="J18" s="266"/>
      <c r="K18" s="266"/>
      <c r="L18" s="266"/>
      <c r="M18" s="266"/>
      <c r="N18" s="266"/>
      <c r="O18" s="267"/>
    </row>
    <row r="19" spans="1:15" ht="30" customHeight="1" x14ac:dyDescent="0.4">
      <c r="A19" s="68" t="s">
        <v>100</v>
      </c>
      <c r="B19" s="261" t="s">
        <v>101</v>
      </c>
      <c r="C19" s="262"/>
      <c r="D19" s="262"/>
      <c r="E19" s="262"/>
      <c r="F19" s="262"/>
      <c r="G19" s="262"/>
      <c r="H19" s="262"/>
      <c r="I19" s="262"/>
      <c r="J19" s="341"/>
      <c r="K19" s="68">
        <v>10</v>
      </c>
      <c r="L19" s="45">
        <v>10</v>
      </c>
      <c r="M19" s="45"/>
      <c r="N19" s="49"/>
      <c r="O19" s="68" t="s">
        <v>102</v>
      </c>
    </row>
    <row r="20" spans="1:15" ht="30" customHeight="1" x14ac:dyDescent="0.35">
      <c r="A20" s="142"/>
      <c r="B20" s="265"/>
      <c r="C20" s="266"/>
      <c r="D20" s="266"/>
      <c r="E20" s="266"/>
      <c r="F20" s="266"/>
      <c r="G20" s="266"/>
      <c r="H20" s="266"/>
      <c r="I20" s="266"/>
      <c r="J20" s="266"/>
      <c r="K20" s="266"/>
      <c r="L20" s="266"/>
      <c r="M20" s="266"/>
      <c r="N20" s="266"/>
      <c r="O20" s="267"/>
    </row>
    <row r="21" spans="1:15" ht="30" customHeight="1" x14ac:dyDescent="0.35">
      <c r="A21" s="68" t="s">
        <v>103</v>
      </c>
      <c r="B21" s="261" t="s">
        <v>104</v>
      </c>
      <c r="C21" s="262"/>
      <c r="D21" s="262"/>
      <c r="E21" s="262"/>
      <c r="F21" s="262"/>
      <c r="G21" s="262"/>
      <c r="H21" s="262"/>
      <c r="I21" s="262"/>
      <c r="J21" s="341"/>
      <c r="K21" s="164">
        <v>15</v>
      </c>
      <c r="L21" s="45">
        <v>15</v>
      </c>
      <c r="M21" s="45"/>
      <c r="N21" s="73"/>
      <c r="O21" s="68" t="s">
        <v>79</v>
      </c>
    </row>
    <row r="22" spans="1:15" ht="30" customHeight="1" x14ac:dyDescent="0.35">
      <c r="A22" s="142"/>
      <c r="B22" s="265" t="s">
        <v>672</v>
      </c>
      <c r="C22" s="266"/>
      <c r="D22" s="266"/>
      <c r="E22" s="266"/>
      <c r="F22" s="266"/>
      <c r="G22" s="266"/>
      <c r="H22" s="266"/>
      <c r="I22" s="266"/>
      <c r="J22" s="266"/>
      <c r="K22" s="266"/>
      <c r="L22" s="266"/>
      <c r="M22" s="266"/>
      <c r="N22" s="266"/>
      <c r="O22" s="267"/>
    </row>
    <row r="23" spans="1:15" ht="30" customHeight="1" x14ac:dyDescent="0.35">
      <c r="A23" s="68" t="s">
        <v>105</v>
      </c>
      <c r="B23" s="261" t="s">
        <v>106</v>
      </c>
      <c r="C23" s="263"/>
      <c r="D23" s="263"/>
      <c r="E23" s="263"/>
      <c r="F23" s="263"/>
      <c r="G23" s="263"/>
      <c r="H23" s="263"/>
      <c r="I23" s="263"/>
      <c r="J23" s="264"/>
      <c r="K23" s="68">
        <v>15</v>
      </c>
      <c r="L23" s="45">
        <v>15</v>
      </c>
      <c r="M23" s="45"/>
      <c r="N23" s="73"/>
      <c r="O23" s="68"/>
    </row>
    <row r="24" spans="1:15" ht="30" customHeight="1" x14ac:dyDescent="0.35">
      <c r="A24" s="142"/>
      <c r="B24" s="265"/>
      <c r="C24" s="266"/>
      <c r="D24" s="266"/>
      <c r="E24" s="266"/>
      <c r="F24" s="266"/>
      <c r="G24" s="266"/>
      <c r="H24" s="266"/>
      <c r="I24" s="266"/>
      <c r="J24" s="266"/>
      <c r="K24" s="266"/>
      <c r="L24" s="266"/>
      <c r="M24" s="266"/>
      <c r="N24" s="266"/>
      <c r="O24" s="267"/>
    </row>
    <row r="25" spans="1:15" ht="30" customHeight="1" x14ac:dyDescent="0.35">
      <c r="A25" s="75" t="s">
        <v>107</v>
      </c>
      <c r="B25" s="261" t="s">
        <v>108</v>
      </c>
      <c r="C25" s="262"/>
      <c r="D25" s="262"/>
      <c r="E25" s="262"/>
      <c r="F25" s="262"/>
      <c r="G25" s="262"/>
      <c r="H25" s="262"/>
      <c r="I25" s="262"/>
      <c r="J25" s="341"/>
      <c r="K25" s="75">
        <v>15</v>
      </c>
      <c r="L25" s="47">
        <v>15</v>
      </c>
      <c r="M25" s="47"/>
      <c r="N25" s="47"/>
      <c r="O25" s="75"/>
    </row>
    <row r="26" spans="1:15" ht="30" customHeight="1" x14ac:dyDescent="0.35">
      <c r="A26" s="142"/>
      <c r="B26" s="265" t="s">
        <v>635</v>
      </c>
      <c r="C26" s="266"/>
      <c r="D26" s="266"/>
      <c r="E26" s="266"/>
      <c r="F26" s="266"/>
      <c r="G26" s="266"/>
      <c r="H26" s="266"/>
      <c r="I26" s="266"/>
      <c r="J26" s="266"/>
      <c r="K26" s="266"/>
      <c r="L26" s="266"/>
      <c r="M26" s="266"/>
      <c r="N26" s="266"/>
      <c r="O26" s="267"/>
    </row>
    <row r="27" spans="1:15" ht="12.75" customHeight="1" x14ac:dyDescent="0.35">
      <c r="A27" s="268" t="s">
        <v>73</v>
      </c>
      <c r="B27" s="269"/>
      <c r="C27" s="269"/>
      <c r="D27" s="269"/>
      <c r="E27" s="269"/>
      <c r="F27" s="269"/>
      <c r="G27" s="269"/>
      <c r="H27" s="269"/>
      <c r="I27" s="269"/>
      <c r="J27" s="270"/>
      <c r="K27" s="44" t="s">
        <v>74</v>
      </c>
      <c r="L27" s="171" t="s">
        <v>10</v>
      </c>
      <c r="M27" s="171" t="s">
        <v>75</v>
      </c>
      <c r="N27" s="171" t="s">
        <v>45</v>
      </c>
      <c r="O27" s="171" t="s">
        <v>76</v>
      </c>
    </row>
    <row r="28" spans="1:15" ht="45" customHeight="1" x14ac:dyDescent="0.35">
      <c r="A28" s="68" t="s">
        <v>109</v>
      </c>
      <c r="B28" s="355" t="s">
        <v>110</v>
      </c>
      <c r="C28" s="356"/>
      <c r="D28" s="356"/>
      <c r="E28" s="356"/>
      <c r="F28" s="356"/>
      <c r="G28" s="356"/>
      <c r="H28" s="356"/>
      <c r="I28" s="356"/>
      <c r="J28" s="357"/>
      <c r="K28" s="68">
        <v>10</v>
      </c>
      <c r="L28" s="47"/>
      <c r="M28" s="47"/>
      <c r="N28" s="47">
        <v>10</v>
      </c>
      <c r="O28" s="68"/>
    </row>
    <row r="29" spans="1:15" ht="30" customHeight="1" x14ac:dyDescent="0.35">
      <c r="A29" s="142"/>
      <c r="B29" s="265" t="s">
        <v>651</v>
      </c>
      <c r="C29" s="266"/>
      <c r="D29" s="266"/>
      <c r="E29" s="266"/>
      <c r="F29" s="266"/>
      <c r="G29" s="266"/>
      <c r="H29" s="266"/>
      <c r="I29" s="266"/>
      <c r="J29" s="266"/>
      <c r="K29" s="266"/>
      <c r="L29" s="266"/>
      <c r="M29" s="266"/>
      <c r="N29" s="266"/>
      <c r="O29" s="267"/>
    </row>
    <row r="30" spans="1:15" ht="60" customHeight="1" x14ac:dyDescent="0.35">
      <c r="A30" s="68" t="s">
        <v>111</v>
      </c>
      <c r="B30" s="261" t="s">
        <v>112</v>
      </c>
      <c r="C30" s="262"/>
      <c r="D30" s="262"/>
      <c r="E30" s="262"/>
      <c r="F30" s="262"/>
      <c r="G30" s="262"/>
      <c r="H30" s="262"/>
      <c r="I30" s="262"/>
      <c r="J30" s="341"/>
      <c r="K30" s="68">
        <v>15</v>
      </c>
      <c r="L30" s="47"/>
      <c r="M30" s="47"/>
      <c r="N30" s="47">
        <v>15</v>
      </c>
      <c r="O30" s="68"/>
    </row>
    <row r="31" spans="1:15" ht="30" customHeight="1" x14ac:dyDescent="0.35">
      <c r="A31" s="142"/>
      <c r="B31" s="265" t="s">
        <v>653</v>
      </c>
      <c r="C31" s="266"/>
      <c r="D31" s="266"/>
      <c r="E31" s="266"/>
      <c r="F31" s="266"/>
      <c r="G31" s="266"/>
      <c r="H31" s="266"/>
      <c r="I31" s="266"/>
      <c r="J31" s="266"/>
      <c r="K31" s="266"/>
      <c r="L31" s="266"/>
      <c r="M31" s="266"/>
      <c r="N31" s="266"/>
      <c r="O31" s="267"/>
    </row>
    <row r="32" spans="1:15" ht="30" customHeight="1" x14ac:dyDescent="0.35">
      <c r="A32" s="68" t="s">
        <v>113</v>
      </c>
      <c r="B32" s="261" t="s">
        <v>114</v>
      </c>
      <c r="C32" s="263"/>
      <c r="D32" s="263"/>
      <c r="E32" s="263"/>
      <c r="F32" s="263"/>
      <c r="G32" s="263"/>
      <c r="H32" s="263"/>
      <c r="I32" s="263"/>
      <c r="J32" s="264"/>
      <c r="K32" s="68">
        <v>10</v>
      </c>
      <c r="L32" s="47"/>
      <c r="M32" s="47"/>
      <c r="N32" s="47">
        <v>10</v>
      </c>
      <c r="O32" s="68" t="s">
        <v>96</v>
      </c>
    </row>
    <row r="33" spans="1:15" ht="30" customHeight="1" x14ac:dyDescent="0.35">
      <c r="A33" s="142"/>
      <c r="B33" s="265" t="s">
        <v>652</v>
      </c>
      <c r="C33" s="266"/>
      <c r="D33" s="266"/>
      <c r="E33" s="266"/>
      <c r="F33" s="266"/>
      <c r="G33" s="266"/>
      <c r="H33" s="266"/>
      <c r="I33" s="266"/>
      <c r="J33" s="266"/>
      <c r="K33" s="266"/>
      <c r="L33" s="266"/>
      <c r="M33" s="266"/>
      <c r="N33" s="266"/>
      <c r="O33" s="267"/>
    </row>
    <row r="34" spans="1:15" ht="30" customHeight="1" x14ac:dyDescent="0.35">
      <c r="A34" s="68" t="s">
        <v>115</v>
      </c>
      <c r="B34" s="261" t="s">
        <v>116</v>
      </c>
      <c r="C34" s="262"/>
      <c r="D34" s="262"/>
      <c r="E34" s="262"/>
      <c r="F34" s="262"/>
      <c r="G34" s="262"/>
      <c r="H34" s="262"/>
      <c r="I34" s="262"/>
      <c r="J34" s="341"/>
      <c r="K34" s="75">
        <v>10</v>
      </c>
      <c r="L34" s="47">
        <v>10</v>
      </c>
      <c r="M34" s="47"/>
      <c r="N34" s="47"/>
      <c r="O34" s="68" t="s">
        <v>102</v>
      </c>
    </row>
    <row r="35" spans="1:15" ht="30" customHeight="1" x14ac:dyDescent="0.35">
      <c r="A35" s="142"/>
      <c r="B35" s="265"/>
      <c r="C35" s="266"/>
      <c r="D35" s="266"/>
      <c r="E35" s="266"/>
      <c r="F35" s="266"/>
      <c r="G35" s="266"/>
      <c r="H35" s="266"/>
      <c r="I35" s="266"/>
      <c r="J35" s="266"/>
      <c r="K35" s="266"/>
      <c r="L35" s="266"/>
      <c r="M35" s="266"/>
      <c r="N35" s="266"/>
      <c r="O35" s="267"/>
    </row>
    <row r="36" spans="1:15" ht="45" customHeight="1" x14ac:dyDescent="0.4">
      <c r="A36" s="68" t="s">
        <v>117</v>
      </c>
      <c r="B36" s="261" t="s">
        <v>118</v>
      </c>
      <c r="C36" s="262"/>
      <c r="D36" s="262"/>
      <c r="E36" s="262"/>
      <c r="F36" s="262"/>
      <c r="G36" s="262"/>
      <c r="H36" s="262"/>
      <c r="I36" s="262"/>
      <c r="J36" s="341"/>
      <c r="K36" s="164">
        <v>15</v>
      </c>
      <c r="L36" s="45">
        <v>15</v>
      </c>
      <c r="M36" s="45"/>
      <c r="N36" s="42"/>
      <c r="O36" s="68" t="s">
        <v>102</v>
      </c>
    </row>
    <row r="37" spans="1:15" ht="30" customHeight="1" x14ac:dyDescent="0.35">
      <c r="A37" s="142"/>
      <c r="B37" s="265"/>
      <c r="C37" s="266"/>
      <c r="D37" s="266"/>
      <c r="E37" s="266"/>
      <c r="F37" s="266"/>
      <c r="G37" s="266"/>
      <c r="H37" s="266"/>
      <c r="I37" s="266"/>
      <c r="J37" s="266"/>
      <c r="K37" s="266"/>
      <c r="L37" s="266"/>
      <c r="M37" s="266"/>
      <c r="N37" s="266"/>
      <c r="O37" s="267"/>
    </row>
    <row r="38" spans="1:15" ht="60" customHeight="1" x14ac:dyDescent="0.4">
      <c r="A38" s="50" t="s">
        <v>119</v>
      </c>
      <c r="B38" s="261" t="s">
        <v>120</v>
      </c>
      <c r="C38" s="262"/>
      <c r="D38" s="262"/>
      <c r="E38" s="262"/>
      <c r="F38" s="262"/>
      <c r="G38" s="262"/>
      <c r="H38" s="262"/>
      <c r="I38" s="262"/>
      <c r="J38" s="341"/>
      <c r="K38" s="68">
        <v>15</v>
      </c>
      <c r="L38" s="45">
        <v>15</v>
      </c>
      <c r="M38" s="45"/>
      <c r="N38" s="51"/>
      <c r="O38" s="68" t="s">
        <v>102</v>
      </c>
    </row>
    <row r="39" spans="1:15" ht="30" customHeight="1" x14ac:dyDescent="0.35">
      <c r="A39" s="142"/>
      <c r="B39" s="265"/>
      <c r="C39" s="266"/>
      <c r="D39" s="266"/>
      <c r="E39" s="266"/>
      <c r="F39" s="266"/>
      <c r="G39" s="266"/>
      <c r="H39" s="266"/>
      <c r="I39" s="266"/>
      <c r="J39" s="266"/>
      <c r="K39" s="266"/>
      <c r="L39" s="266"/>
      <c r="M39" s="266"/>
      <c r="N39" s="266"/>
      <c r="O39" s="267"/>
    </row>
    <row r="40" spans="1:15" ht="45" customHeight="1" x14ac:dyDescent="0.4">
      <c r="A40" s="50" t="s">
        <v>121</v>
      </c>
      <c r="B40" s="261" t="s">
        <v>122</v>
      </c>
      <c r="C40" s="262"/>
      <c r="D40" s="262"/>
      <c r="E40" s="262"/>
      <c r="F40" s="262"/>
      <c r="G40" s="262"/>
      <c r="H40" s="262"/>
      <c r="I40" s="262"/>
      <c r="J40" s="341"/>
      <c r="K40" s="68">
        <v>5</v>
      </c>
      <c r="L40" s="45">
        <v>5</v>
      </c>
      <c r="M40" s="45"/>
      <c r="N40" s="51"/>
      <c r="O40" s="68" t="s">
        <v>102</v>
      </c>
    </row>
    <row r="41" spans="1:15" ht="30" customHeight="1" x14ac:dyDescent="0.35">
      <c r="A41" s="142"/>
      <c r="B41" s="265"/>
      <c r="C41" s="266"/>
      <c r="D41" s="266"/>
      <c r="E41" s="266"/>
      <c r="F41" s="266"/>
      <c r="G41" s="266"/>
      <c r="H41" s="266"/>
      <c r="I41" s="266"/>
      <c r="J41" s="266"/>
      <c r="K41" s="266"/>
      <c r="L41" s="266"/>
      <c r="M41" s="266"/>
      <c r="N41" s="266"/>
      <c r="O41" s="267"/>
    </row>
    <row r="42" spans="1:15" ht="75" customHeight="1" x14ac:dyDescent="0.35">
      <c r="A42" s="50" t="s">
        <v>123</v>
      </c>
      <c r="B42" s="261" t="s">
        <v>124</v>
      </c>
      <c r="C42" s="263"/>
      <c r="D42" s="263"/>
      <c r="E42" s="263"/>
      <c r="F42" s="263"/>
      <c r="G42" s="263"/>
      <c r="H42" s="263"/>
      <c r="I42" s="263"/>
      <c r="J42" s="264"/>
      <c r="K42" s="68">
        <v>10</v>
      </c>
      <c r="L42" s="47">
        <v>10</v>
      </c>
      <c r="M42" s="47"/>
      <c r="N42" s="47"/>
      <c r="O42" s="68" t="s">
        <v>96</v>
      </c>
    </row>
    <row r="43" spans="1:15" ht="30" customHeight="1" x14ac:dyDescent="0.35">
      <c r="A43" s="142"/>
      <c r="B43" s="265" t="s">
        <v>665</v>
      </c>
      <c r="C43" s="266"/>
      <c r="D43" s="266"/>
      <c r="E43" s="266"/>
      <c r="F43" s="266"/>
      <c r="G43" s="266"/>
      <c r="H43" s="266"/>
      <c r="I43" s="266"/>
      <c r="J43" s="266"/>
      <c r="K43" s="266"/>
      <c r="L43" s="266"/>
      <c r="M43" s="266"/>
      <c r="N43" s="266"/>
      <c r="O43" s="267"/>
    </row>
    <row r="44" spans="1:15" ht="30" customHeight="1" x14ac:dyDescent="0.4">
      <c r="A44" s="282"/>
      <c r="B44" s="282"/>
      <c r="C44" s="282"/>
      <c r="D44" s="282"/>
      <c r="E44" s="282"/>
      <c r="F44" s="282"/>
      <c r="G44" s="282"/>
      <c r="H44" s="282"/>
      <c r="I44" s="282"/>
      <c r="J44" s="282"/>
      <c r="K44" s="282"/>
      <c r="L44" s="282"/>
      <c r="M44" s="282"/>
      <c r="N44" s="282"/>
      <c r="O44" s="282"/>
    </row>
    <row r="45" spans="1:15" ht="15" x14ac:dyDescent="0.4">
      <c r="A45" s="318" t="s">
        <v>125</v>
      </c>
      <c r="B45" s="319"/>
      <c r="C45" s="319"/>
      <c r="D45" s="212"/>
      <c r="E45" s="212"/>
      <c r="F45" s="212"/>
      <c r="G45" s="212"/>
      <c r="H45" s="212"/>
      <c r="I45" s="212"/>
      <c r="J45" s="212"/>
      <c r="K45" s="212"/>
      <c r="L45" s="212"/>
      <c r="M45" s="212"/>
      <c r="N45" s="212"/>
      <c r="O45" s="213"/>
    </row>
    <row r="46" spans="1:15" ht="60" customHeight="1" x14ac:dyDescent="0.35">
      <c r="A46" s="330" t="s">
        <v>666</v>
      </c>
      <c r="B46" s="331"/>
      <c r="C46" s="331"/>
      <c r="D46" s="331"/>
      <c r="E46" s="331"/>
      <c r="F46" s="331"/>
      <c r="G46" s="331"/>
      <c r="H46" s="331"/>
      <c r="I46" s="331"/>
      <c r="J46" s="331"/>
      <c r="K46" s="331"/>
      <c r="L46" s="331"/>
      <c r="M46" s="331"/>
      <c r="N46" s="331"/>
      <c r="O46" s="332"/>
    </row>
    <row r="47" spans="1:15" ht="60" customHeight="1" x14ac:dyDescent="0.35">
      <c r="A47" s="329"/>
      <c r="B47" s="329"/>
      <c r="C47" s="329"/>
      <c r="D47" s="329"/>
      <c r="E47" s="329"/>
      <c r="F47" s="329"/>
      <c r="G47" s="329"/>
      <c r="H47" s="329"/>
      <c r="I47" s="329"/>
      <c r="J47" s="329"/>
      <c r="K47" s="329"/>
      <c r="L47" s="329"/>
      <c r="M47" s="329"/>
      <c r="N47" s="329"/>
      <c r="O47" s="329"/>
    </row>
    <row r="48" spans="1:15" ht="60" customHeight="1" x14ac:dyDescent="0.35">
      <c r="A48" s="349"/>
      <c r="B48" s="350"/>
      <c r="C48" s="350"/>
      <c r="D48" s="350"/>
      <c r="E48" s="350"/>
      <c r="F48" s="350"/>
      <c r="G48" s="350"/>
      <c r="H48" s="350"/>
      <c r="I48" s="350"/>
      <c r="J48" s="350"/>
      <c r="K48" s="350"/>
      <c r="L48" s="350"/>
      <c r="M48" s="350"/>
      <c r="N48" s="350"/>
      <c r="O48" s="351"/>
    </row>
    <row r="49" spans="1:25" ht="60" customHeight="1" x14ac:dyDescent="0.35">
      <c r="A49" s="344"/>
      <c r="B49" s="345"/>
      <c r="C49" s="345"/>
      <c r="D49" s="345"/>
      <c r="E49" s="345"/>
      <c r="F49" s="345"/>
      <c r="G49" s="345"/>
      <c r="H49" s="345"/>
      <c r="I49" s="345"/>
      <c r="J49" s="345"/>
      <c r="K49" s="345"/>
      <c r="L49" s="345"/>
      <c r="M49" s="345"/>
      <c r="N49" s="345"/>
      <c r="O49" s="346"/>
    </row>
    <row r="50" spans="1:25" ht="60" customHeight="1" x14ac:dyDescent="0.35">
      <c r="A50" s="330"/>
      <c r="B50" s="331"/>
      <c r="C50" s="331"/>
      <c r="D50" s="331"/>
      <c r="E50" s="331"/>
      <c r="F50" s="331"/>
      <c r="G50" s="331"/>
      <c r="H50" s="331"/>
      <c r="I50" s="331"/>
      <c r="J50" s="331"/>
      <c r="K50" s="331"/>
      <c r="L50" s="331"/>
      <c r="M50" s="331"/>
      <c r="N50" s="331"/>
      <c r="O50" s="332"/>
      <c r="T50" s="9"/>
      <c r="U50" t="str">
        <f>IF(T50&gt;0, "Test", "")</f>
        <v/>
      </c>
    </row>
    <row r="51" spans="1:25" ht="60" customHeight="1" x14ac:dyDescent="0.35">
      <c r="A51" s="330"/>
      <c r="B51" s="331"/>
      <c r="C51" s="331"/>
      <c r="D51" s="331"/>
      <c r="E51" s="331"/>
      <c r="F51" s="331"/>
      <c r="G51" s="331"/>
      <c r="H51" s="331"/>
      <c r="I51" s="331"/>
      <c r="J51" s="331"/>
      <c r="K51" s="331"/>
      <c r="L51" s="331"/>
      <c r="M51" s="331"/>
      <c r="N51" s="331"/>
      <c r="O51" s="332"/>
    </row>
    <row r="52" spans="1:25" ht="60" customHeight="1" x14ac:dyDescent="0.35">
      <c r="A52" s="349"/>
      <c r="B52" s="350"/>
      <c r="C52" s="350"/>
      <c r="D52" s="350"/>
      <c r="E52" s="350"/>
      <c r="F52" s="350"/>
      <c r="G52" s="350"/>
      <c r="H52" s="350"/>
      <c r="I52" s="350"/>
      <c r="J52" s="350"/>
      <c r="K52" s="350"/>
      <c r="L52" s="350"/>
      <c r="M52" s="350"/>
      <c r="N52" s="350"/>
      <c r="O52" s="351"/>
    </row>
    <row r="53" spans="1:25" ht="13.15" x14ac:dyDescent="0.4">
      <c r="A53" s="117"/>
      <c r="B53" s="117"/>
      <c r="C53" s="117"/>
      <c r="D53" s="117"/>
      <c r="E53" s="117"/>
      <c r="F53" s="117"/>
      <c r="G53" s="117"/>
      <c r="H53" s="117"/>
      <c r="I53" s="117"/>
      <c r="J53" s="117"/>
      <c r="K53" s="117"/>
      <c r="L53" s="117"/>
      <c r="M53" s="117"/>
      <c r="N53" s="117"/>
      <c r="O53" s="117"/>
    </row>
    <row r="54" spans="1:25" ht="30" customHeight="1" x14ac:dyDescent="0.55000000000000004">
      <c r="A54" s="419" t="s">
        <v>71</v>
      </c>
      <c r="B54" s="419"/>
      <c r="C54" s="419"/>
      <c r="D54" s="419"/>
      <c r="E54" s="420"/>
      <c r="F54" s="420"/>
      <c r="G54" s="420"/>
      <c r="H54" s="420"/>
      <c r="I54" s="420"/>
      <c r="J54" s="420"/>
      <c r="K54" s="420"/>
      <c r="L54" s="420"/>
      <c r="M54" s="420"/>
      <c r="N54" s="420"/>
      <c r="O54" s="420"/>
    </row>
    <row r="55" spans="1:25" ht="30" customHeight="1" x14ac:dyDescent="0.35">
      <c r="A55" s="328" t="s">
        <v>72</v>
      </c>
      <c r="B55" s="328"/>
      <c r="C55" s="328"/>
      <c r="D55" s="328"/>
      <c r="E55" s="328"/>
      <c r="F55" s="328"/>
      <c r="G55" s="328"/>
      <c r="H55" s="328"/>
      <c r="I55" s="328"/>
      <c r="J55" s="328"/>
      <c r="K55" s="328"/>
      <c r="L55" s="328"/>
      <c r="M55" s="328"/>
      <c r="N55" s="328"/>
      <c r="O55" s="328"/>
      <c r="R55" s="186" t="s">
        <v>80</v>
      </c>
      <c r="S55" s="187" t="s">
        <v>81</v>
      </c>
      <c r="T55" s="188" t="s">
        <v>82</v>
      </c>
      <c r="U55" s="189" t="s">
        <v>83</v>
      </c>
      <c r="V55" s="190" t="s">
        <v>84</v>
      </c>
      <c r="W55" s="191" t="s">
        <v>85</v>
      </c>
      <c r="X55" s="192" t="s">
        <v>86</v>
      </c>
      <c r="Y55" s="193" t="s">
        <v>87</v>
      </c>
    </row>
    <row r="56" spans="1:25" ht="30" customHeight="1" x14ac:dyDescent="0.35">
      <c r="A56" s="421" t="s">
        <v>126</v>
      </c>
      <c r="B56" s="422"/>
      <c r="C56" s="422"/>
      <c r="D56" s="422"/>
      <c r="E56" s="422"/>
      <c r="F56" s="423">
        <v>45565</v>
      </c>
      <c r="G56" s="424"/>
      <c r="H56" s="424"/>
      <c r="I56" s="424"/>
      <c r="J56" s="52"/>
      <c r="K56" s="425" t="s">
        <v>127</v>
      </c>
      <c r="L56" s="426"/>
      <c r="M56" s="426"/>
      <c r="N56" s="426"/>
      <c r="O56" s="426"/>
    </row>
    <row r="57" spans="1:25" ht="13.5" x14ac:dyDescent="0.35">
      <c r="A57" s="365" t="s">
        <v>73</v>
      </c>
      <c r="B57" s="366"/>
      <c r="C57" s="366"/>
      <c r="D57" s="366"/>
      <c r="E57" s="366"/>
      <c r="F57" s="366"/>
      <c r="G57" s="366"/>
      <c r="H57" s="366"/>
      <c r="I57" s="366"/>
      <c r="J57" s="367"/>
      <c r="K57" s="41" t="s">
        <v>74</v>
      </c>
      <c r="L57" s="165" t="s">
        <v>10</v>
      </c>
      <c r="M57" s="165" t="s">
        <v>75</v>
      </c>
      <c r="N57" s="165" t="s">
        <v>45</v>
      </c>
      <c r="O57" s="165" t="s">
        <v>76</v>
      </c>
    </row>
    <row r="58" spans="1:25" ht="30" customHeight="1" x14ac:dyDescent="0.4">
      <c r="A58" s="68" t="s">
        <v>77</v>
      </c>
      <c r="B58" s="261" t="s">
        <v>78</v>
      </c>
      <c r="C58" s="411"/>
      <c r="D58" s="411"/>
      <c r="E58" s="411"/>
      <c r="F58" s="411"/>
      <c r="G58" s="411"/>
      <c r="H58" s="411"/>
      <c r="I58" s="411"/>
      <c r="J58" s="412"/>
      <c r="K58" s="173"/>
      <c r="L58" s="163" t="s">
        <v>547</v>
      </c>
      <c r="M58" s="163"/>
      <c r="N58" s="42"/>
      <c r="O58" s="68" t="s">
        <v>79</v>
      </c>
    </row>
    <row r="59" spans="1:25" ht="30" customHeight="1" x14ac:dyDescent="0.35">
      <c r="A59" s="142"/>
      <c r="B59" s="265"/>
      <c r="C59" s="266"/>
      <c r="D59" s="266"/>
      <c r="E59" s="266"/>
      <c r="F59" s="266"/>
      <c r="G59" s="266"/>
      <c r="H59" s="266"/>
      <c r="I59" s="266"/>
      <c r="J59" s="266"/>
      <c r="K59" s="266"/>
      <c r="L59" s="266"/>
      <c r="M59" s="266"/>
      <c r="N59" s="266"/>
      <c r="O59" s="267"/>
    </row>
    <row r="60" spans="1:25" ht="30" customHeight="1" x14ac:dyDescent="0.35">
      <c r="A60" s="295" t="s">
        <v>88</v>
      </c>
      <c r="B60" s="261" t="s">
        <v>89</v>
      </c>
      <c r="C60" s="262"/>
      <c r="D60" s="262"/>
      <c r="E60" s="262"/>
      <c r="F60" s="262"/>
      <c r="G60" s="262"/>
      <c r="H60" s="262"/>
      <c r="I60" s="262"/>
      <c r="J60" s="341"/>
      <c r="K60" s="414"/>
      <c r="L60" s="308" t="s">
        <v>547</v>
      </c>
      <c r="M60" s="308"/>
      <c r="N60" s="417"/>
      <c r="O60" s="295" t="s">
        <v>79</v>
      </c>
    </row>
    <row r="61" spans="1:25" ht="14.25" customHeight="1" x14ac:dyDescent="0.35">
      <c r="A61" s="413"/>
      <c r="B61" s="43" t="s">
        <v>90</v>
      </c>
      <c r="C61" s="403" t="s">
        <v>673</v>
      </c>
      <c r="D61" s="403"/>
      <c r="E61" s="403"/>
      <c r="F61" s="403"/>
      <c r="G61" s="403"/>
      <c r="H61" s="403"/>
      <c r="I61" s="403"/>
      <c r="J61" s="404"/>
      <c r="K61" s="415"/>
      <c r="L61" s="416"/>
      <c r="M61" s="416"/>
      <c r="N61" s="418"/>
      <c r="O61" s="296"/>
    </row>
    <row r="62" spans="1:25" ht="30" customHeight="1" x14ac:dyDescent="0.35">
      <c r="A62" s="142"/>
      <c r="B62" s="265"/>
      <c r="C62" s="266"/>
      <c r="D62" s="266"/>
      <c r="E62" s="266"/>
      <c r="F62" s="266"/>
      <c r="G62" s="266"/>
      <c r="H62" s="266"/>
      <c r="I62" s="266"/>
      <c r="J62" s="266"/>
      <c r="K62" s="266"/>
      <c r="L62" s="266"/>
      <c r="M62" s="266"/>
      <c r="N62" s="266"/>
      <c r="O62" s="267"/>
    </row>
    <row r="63" spans="1:25" ht="30" customHeight="1" x14ac:dyDescent="0.35">
      <c r="A63" s="405" t="s">
        <v>91</v>
      </c>
      <c r="B63" s="405"/>
      <c r="C63" s="405"/>
      <c r="D63" s="405"/>
      <c r="E63" s="405"/>
      <c r="F63" s="405"/>
      <c r="G63" s="405"/>
      <c r="H63" s="405"/>
      <c r="I63" s="405"/>
      <c r="J63" s="405"/>
      <c r="K63" s="405"/>
      <c r="L63" s="405"/>
      <c r="M63" s="405"/>
      <c r="N63" s="405"/>
      <c r="O63" s="405"/>
    </row>
    <row r="64" spans="1:25" ht="13.5" x14ac:dyDescent="0.35">
      <c r="A64" s="268" t="s">
        <v>73</v>
      </c>
      <c r="B64" s="406"/>
      <c r="C64" s="406"/>
      <c r="D64" s="406"/>
      <c r="E64" s="406"/>
      <c r="F64" s="406"/>
      <c r="G64" s="406"/>
      <c r="H64" s="406"/>
      <c r="I64" s="406"/>
      <c r="J64" s="407"/>
      <c r="K64" s="44" t="s">
        <v>74</v>
      </c>
      <c r="L64" s="171" t="s">
        <v>10</v>
      </c>
      <c r="M64" s="171" t="s">
        <v>75</v>
      </c>
      <c r="N64" s="171" t="s">
        <v>45</v>
      </c>
      <c r="O64" s="171" t="s">
        <v>76</v>
      </c>
    </row>
    <row r="65" spans="1:15" ht="30" customHeight="1" x14ac:dyDescent="0.35">
      <c r="A65" s="68" t="s">
        <v>92</v>
      </c>
      <c r="B65" s="261" t="s">
        <v>93</v>
      </c>
      <c r="C65" s="262"/>
      <c r="D65" s="262"/>
      <c r="E65" s="262"/>
      <c r="F65" s="262"/>
      <c r="G65" s="262"/>
      <c r="H65" s="262"/>
      <c r="I65" s="262"/>
      <c r="J65" s="341"/>
      <c r="K65" s="74">
        <v>15</v>
      </c>
      <c r="L65" s="163">
        <v>15</v>
      </c>
      <c r="M65" s="163"/>
      <c r="N65" s="46"/>
      <c r="O65" s="68" t="s">
        <v>79</v>
      </c>
    </row>
    <row r="66" spans="1:15" ht="30" customHeight="1" x14ac:dyDescent="0.35">
      <c r="A66" s="142"/>
      <c r="B66" s="408"/>
      <c r="C66" s="409"/>
      <c r="D66" s="409"/>
      <c r="E66" s="409"/>
      <c r="F66" s="409"/>
      <c r="G66" s="409"/>
      <c r="H66" s="409"/>
      <c r="I66" s="409"/>
      <c r="J66" s="409"/>
      <c r="K66" s="409"/>
      <c r="L66" s="409"/>
      <c r="M66" s="409"/>
      <c r="N66" s="409"/>
      <c r="O66" s="410"/>
    </row>
    <row r="67" spans="1:15" ht="30" customHeight="1" x14ac:dyDescent="0.35">
      <c r="A67" s="68" t="s">
        <v>94</v>
      </c>
      <c r="B67" s="291" t="s">
        <v>95</v>
      </c>
      <c r="C67" s="292"/>
      <c r="D67" s="292"/>
      <c r="E67" s="292"/>
      <c r="F67" s="292"/>
      <c r="G67" s="292"/>
      <c r="H67" s="292"/>
      <c r="I67" s="292"/>
      <c r="J67" s="359"/>
      <c r="K67" s="68">
        <v>10</v>
      </c>
      <c r="L67" s="47">
        <v>10</v>
      </c>
      <c r="M67" s="47"/>
      <c r="N67" s="47"/>
      <c r="O67" s="75" t="s">
        <v>96</v>
      </c>
    </row>
    <row r="68" spans="1:15" ht="30" customHeight="1" x14ac:dyDescent="0.35">
      <c r="A68" s="142"/>
      <c r="B68" s="265" t="s">
        <v>674</v>
      </c>
      <c r="C68" s="266"/>
      <c r="D68" s="266"/>
      <c r="E68" s="266"/>
      <c r="F68" s="266"/>
      <c r="G68" s="266"/>
      <c r="H68" s="266"/>
      <c r="I68" s="266"/>
      <c r="J68" s="266"/>
      <c r="K68" s="266"/>
      <c r="L68" s="266"/>
      <c r="M68" s="266"/>
      <c r="N68" s="266"/>
      <c r="O68" s="267"/>
    </row>
    <row r="69" spans="1:15" ht="30" customHeight="1" x14ac:dyDescent="0.35">
      <c r="A69" s="402" t="s">
        <v>97</v>
      </c>
      <c r="B69" s="402"/>
      <c r="C69" s="402"/>
      <c r="D69" s="402"/>
      <c r="E69" s="402"/>
      <c r="F69" s="402"/>
      <c r="G69" s="402"/>
      <c r="H69" s="402"/>
      <c r="I69" s="402"/>
      <c r="J69" s="402"/>
      <c r="K69" s="402"/>
      <c r="L69" s="402"/>
      <c r="M69" s="402"/>
      <c r="N69" s="402"/>
      <c r="O69" s="402"/>
    </row>
    <row r="70" spans="1:15" ht="13.5" x14ac:dyDescent="0.35">
      <c r="A70" s="268" t="s">
        <v>73</v>
      </c>
      <c r="B70" s="269"/>
      <c r="C70" s="269"/>
      <c r="D70" s="269"/>
      <c r="E70" s="269"/>
      <c r="F70" s="269"/>
      <c r="G70" s="269"/>
      <c r="H70" s="269"/>
      <c r="I70" s="269"/>
      <c r="J70" s="270"/>
      <c r="K70" s="44" t="s">
        <v>74</v>
      </c>
      <c r="L70" s="171" t="s">
        <v>10</v>
      </c>
      <c r="M70" s="171" t="s">
        <v>75</v>
      </c>
      <c r="N70" s="171" t="s">
        <v>45</v>
      </c>
      <c r="O70" s="171" t="s">
        <v>76</v>
      </c>
    </row>
    <row r="71" spans="1:15" ht="30" customHeight="1" x14ac:dyDescent="0.4">
      <c r="A71" s="75" t="s">
        <v>98</v>
      </c>
      <c r="B71" s="283" t="s">
        <v>99</v>
      </c>
      <c r="C71" s="284"/>
      <c r="D71" s="284"/>
      <c r="E71" s="284"/>
      <c r="F71" s="284"/>
      <c r="G71" s="284"/>
      <c r="H71" s="284"/>
      <c r="I71" s="284"/>
      <c r="J71" s="379"/>
      <c r="K71" s="178">
        <v>10</v>
      </c>
      <c r="L71" s="163">
        <v>10</v>
      </c>
      <c r="M71" s="163"/>
      <c r="N71" s="48"/>
      <c r="O71" s="178" t="s">
        <v>96</v>
      </c>
    </row>
    <row r="72" spans="1:15" ht="30" customHeight="1" x14ac:dyDescent="0.35">
      <c r="A72" s="142"/>
      <c r="B72" s="265" t="s">
        <v>675</v>
      </c>
      <c r="C72" s="266"/>
      <c r="D72" s="266"/>
      <c r="E72" s="266"/>
      <c r="F72" s="266"/>
      <c r="G72" s="266"/>
      <c r="H72" s="266"/>
      <c r="I72" s="266"/>
      <c r="J72" s="266"/>
      <c r="K72" s="266"/>
      <c r="L72" s="266"/>
      <c r="M72" s="266"/>
      <c r="N72" s="266"/>
      <c r="O72" s="267"/>
    </row>
    <row r="73" spans="1:15" ht="30" customHeight="1" x14ac:dyDescent="0.4">
      <c r="A73" s="68" t="s">
        <v>100</v>
      </c>
      <c r="B73" s="261" t="s">
        <v>101</v>
      </c>
      <c r="C73" s="262"/>
      <c r="D73" s="262"/>
      <c r="E73" s="262"/>
      <c r="F73" s="262"/>
      <c r="G73" s="262"/>
      <c r="H73" s="262"/>
      <c r="I73" s="262"/>
      <c r="J73" s="341"/>
      <c r="K73" s="68">
        <v>10</v>
      </c>
      <c r="L73" s="163">
        <v>10</v>
      </c>
      <c r="M73" s="163"/>
      <c r="N73" s="49"/>
      <c r="O73" s="68" t="s">
        <v>102</v>
      </c>
    </row>
    <row r="74" spans="1:15" ht="30" customHeight="1" x14ac:dyDescent="0.35">
      <c r="A74" s="142"/>
      <c r="B74" s="265"/>
      <c r="C74" s="266"/>
      <c r="D74" s="266"/>
      <c r="E74" s="266"/>
      <c r="F74" s="266"/>
      <c r="G74" s="266"/>
      <c r="H74" s="266"/>
      <c r="I74" s="266"/>
      <c r="J74" s="266"/>
      <c r="K74" s="266"/>
      <c r="L74" s="266"/>
      <c r="M74" s="266"/>
      <c r="N74" s="266"/>
      <c r="O74" s="267"/>
    </row>
    <row r="75" spans="1:15" ht="30" customHeight="1" x14ac:dyDescent="0.35">
      <c r="A75" s="68" t="s">
        <v>103</v>
      </c>
      <c r="B75" s="261" t="s">
        <v>104</v>
      </c>
      <c r="C75" s="262"/>
      <c r="D75" s="262"/>
      <c r="E75" s="262"/>
      <c r="F75" s="262"/>
      <c r="G75" s="262"/>
      <c r="H75" s="262"/>
      <c r="I75" s="262"/>
      <c r="J75" s="341"/>
      <c r="K75" s="164">
        <v>15</v>
      </c>
      <c r="L75" s="163">
        <v>15</v>
      </c>
      <c r="M75" s="163"/>
      <c r="N75" s="73"/>
      <c r="O75" s="68" t="s">
        <v>79</v>
      </c>
    </row>
    <row r="76" spans="1:15" ht="30" customHeight="1" x14ac:dyDescent="0.35">
      <c r="A76" s="142"/>
      <c r="B76" s="265" t="s">
        <v>676</v>
      </c>
      <c r="C76" s="266"/>
      <c r="D76" s="266"/>
      <c r="E76" s="266"/>
      <c r="F76" s="266"/>
      <c r="G76" s="266"/>
      <c r="H76" s="266"/>
      <c r="I76" s="266"/>
      <c r="J76" s="266"/>
      <c r="K76" s="266"/>
      <c r="L76" s="266"/>
      <c r="M76" s="266"/>
      <c r="N76" s="266"/>
      <c r="O76" s="267"/>
    </row>
    <row r="77" spans="1:15" ht="30" customHeight="1" x14ac:dyDescent="0.35">
      <c r="A77" s="68" t="s">
        <v>105</v>
      </c>
      <c r="B77" s="261" t="s">
        <v>106</v>
      </c>
      <c r="C77" s="263"/>
      <c r="D77" s="263"/>
      <c r="E77" s="263"/>
      <c r="F77" s="263"/>
      <c r="G77" s="263"/>
      <c r="H77" s="263"/>
      <c r="I77" s="263"/>
      <c r="J77" s="264"/>
      <c r="K77" s="68">
        <v>15</v>
      </c>
      <c r="L77" s="163">
        <v>15</v>
      </c>
      <c r="M77" s="163"/>
      <c r="N77" s="73"/>
      <c r="O77" s="68"/>
    </row>
    <row r="78" spans="1:15" ht="30" customHeight="1" x14ac:dyDescent="0.35">
      <c r="A78" s="142"/>
      <c r="B78" s="265"/>
      <c r="C78" s="266"/>
      <c r="D78" s="266"/>
      <c r="E78" s="266"/>
      <c r="F78" s="266"/>
      <c r="G78" s="266"/>
      <c r="H78" s="266"/>
      <c r="I78" s="266"/>
      <c r="J78" s="266"/>
      <c r="K78" s="266"/>
      <c r="L78" s="266"/>
      <c r="M78" s="266"/>
      <c r="N78" s="266"/>
      <c r="O78" s="267"/>
    </row>
    <row r="79" spans="1:15" ht="30" customHeight="1" x14ac:dyDescent="0.35">
      <c r="A79" s="75" t="s">
        <v>107</v>
      </c>
      <c r="B79" s="261" t="s">
        <v>108</v>
      </c>
      <c r="C79" s="262"/>
      <c r="D79" s="262"/>
      <c r="E79" s="262"/>
      <c r="F79" s="262"/>
      <c r="G79" s="262"/>
      <c r="H79" s="262"/>
      <c r="I79" s="262"/>
      <c r="J79" s="341"/>
      <c r="K79" s="75">
        <v>15</v>
      </c>
      <c r="L79" s="47">
        <v>15</v>
      </c>
      <c r="M79" s="47"/>
      <c r="N79" s="47"/>
      <c r="O79" s="75"/>
    </row>
    <row r="80" spans="1:15" ht="30" customHeight="1" x14ac:dyDescent="0.35">
      <c r="A80" s="142"/>
      <c r="B80" s="265"/>
      <c r="C80" s="266"/>
      <c r="D80" s="266"/>
      <c r="E80" s="266"/>
      <c r="F80" s="266"/>
      <c r="G80" s="266"/>
      <c r="H80" s="266"/>
      <c r="I80" s="266"/>
      <c r="J80" s="266"/>
      <c r="K80" s="266"/>
      <c r="L80" s="266"/>
      <c r="M80" s="266"/>
      <c r="N80" s="266"/>
      <c r="O80" s="267"/>
    </row>
    <row r="81" spans="1:15" ht="13.5" x14ac:dyDescent="0.35">
      <c r="A81" s="268" t="s">
        <v>73</v>
      </c>
      <c r="B81" s="269"/>
      <c r="C81" s="269"/>
      <c r="D81" s="269"/>
      <c r="E81" s="269"/>
      <c r="F81" s="269"/>
      <c r="G81" s="269"/>
      <c r="H81" s="269"/>
      <c r="I81" s="269"/>
      <c r="J81" s="270"/>
      <c r="K81" s="44" t="s">
        <v>74</v>
      </c>
      <c r="L81" s="171" t="s">
        <v>10</v>
      </c>
      <c r="M81" s="171" t="s">
        <v>75</v>
      </c>
      <c r="N81" s="171" t="s">
        <v>45</v>
      </c>
      <c r="O81" s="171" t="s">
        <v>76</v>
      </c>
    </row>
    <row r="82" spans="1:15" ht="45" customHeight="1" x14ac:dyDescent="0.35">
      <c r="A82" s="68" t="s">
        <v>109</v>
      </c>
      <c r="B82" s="355" t="s">
        <v>110</v>
      </c>
      <c r="C82" s="356"/>
      <c r="D82" s="356"/>
      <c r="E82" s="356"/>
      <c r="F82" s="356"/>
      <c r="G82" s="356"/>
      <c r="H82" s="356"/>
      <c r="I82" s="356"/>
      <c r="J82" s="357"/>
      <c r="K82" s="68">
        <v>10</v>
      </c>
      <c r="L82" s="47">
        <v>10</v>
      </c>
      <c r="M82" s="47"/>
      <c r="N82" s="47"/>
      <c r="O82" s="68"/>
    </row>
    <row r="83" spans="1:15" ht="30" customHeight="1" x14ac:dyDescent="0.35">
      <c r="A83" s="142"/>
      <c r="B83" s="265" t="s">
        <v>644</v>
      </c>
      <c r="C83" s="266"/>
      <c r="D83" s="266"/>
      <c r="E83" s="266"/>
      <c r="F83" s="266"/>
      <c r="G83" s="266"/>
      <c r="H83" s="266"/>
      <c r="I83" s="266"/>
      <c r="J83" s="266"/>
      <c r="K83" s="266"/>
      <c r="L83" s="266"/>
      <c r="M83" s="266"/>
      <c r="N83" s="266"/>
      <c r="O83" s="267"/>
    </row>
    <row r="84" spans="1:15" ht="60" customHeight="1" x14ac:dyDescent="0.35">
      <c r="A84" s="68" t="s">
        <v>111</v>
      </c>
      <c r="B84" s="261" t="s">
        <v>112</v>
      </c>
      <c r="C84" s="262"/>
      <c r="D84" s="262"/>
      <c r="E84" s="262"/>
      <c r="F84" s="262"/>
      <c r="G84" s="262"/>
      <c r="H84" s="262"/>
      <c r="I84" s="262"/>
      <c r="J84" s="341"/>
      <c r="K84" s="68">
        <v>15</v>
      </c>
      <c r="L84" s="47">
        <v>15</v>
      </c>
      <c r="M84" s="47"/>
      <c r="N84" s="47"/>
      <c r="O84" s="68"/>
    </row>
    <row r="85" spans="1:15" ht="30" customHeight="1" x14ac:dyDescent="0.35">
      <c r="A85" s="142"/>
      <c r="B85" s="265" t="s">
        <v>677</v>
      </c>
      <c r="C85" s="266"/>
      <c r="D85" s="266"/>
      <c r="E85" s="266"/>
      <c r="F85" s="266"/>
      <c r="G85" s="266"/>
      <c r="H85" s="266"/>
      <c r="I85" s="266"/>
      <c r="J85" s="266"/>
      <c r="K85" s="266"/>
      <c r="L85" s="266"/>
      <c r="M85" s="266"/>
      <c r="N85" s="266"/>
      <c r="O85" s="267"/>
    </row>
    <row r="86" spans="1:15" ht="30" customHeight="1" x14ac:dyDescent="0.35">
      <c r="A86" s="68" t="s">
        <v>113</v>
      </c>
      <c r="B86" s="261" t="s">
        <v>114</v>
      </c>
      <c r="C86" s="263"/>
      <c r="D86" s="263"/>
      <c r="E86" s="263"/>
      <c r="F86" s="263"/>
      <c r="G86" s="263"/>
      <c r="H86" s="263"/>
      <c r="I86" s="263"/>
      <c r="J86" s="264"/>
      <c r="K86" s="68">
        <v>10</v>
      </c>
      <c r="L86" s="47">
        <v>10</v>
      </c>
      <c r="M86" s="47"/>
      <c r="N86" s="47"/>
      <c r="O86" s="68" t="s">
        <v>96</v>
      </c>
    </row>
    <row r="87" spans="1:15" ht="30" customHeight="1" x14ac:dyDescent="0.35">
      <c r="A87" s="142"/>
      <c r="B87" s="265" t="s">
        <v>686</v>
      </c>
      <c r="C87" s="266"/>
      <c r="D87" s="266"/>
      <c r="E87" s="266"/>
      <c r="F87" s="266"/>
      <c r="G87" s="266"/>
      <c r="H87" s="266"/>
      <c r="I87" s="266"/>
      <c r="J87" s="266"/>
      <c r="K87" s="266"/>
      <c r="L87" s="266"/>
      <c r="M87" s="266"/>
      <c r="N87" s="266"/>
      <c r="O87" s="267"/>
    </row>
    <row r="88" spans="1:15" ht="30" customHeight="1" x14ac:dyDescent="0.35">
      <c r="A88" s="68" t="s">
        <v>115</v>
      </c>
      <c r="B88" s="261" t="s">
        <v>116</v>
      </c>
      <c r="C88" s="262"/>
      <c r="D88" s="262"/>
      <c r="E88" s="262"/>
      <c r="F88" s="262"/>
      <c r="G88" s="262"/>
      <c r="H88" s="262"/>
      <c r="I88" s="262"/>
      <c r="J88" s="341"/>
      <c r="K88" s="75">
        <v>10</v>
      </c>
      <c r="L88" s="47">
        <v>10</v>
      </c>
      <c r="M88" s="47"/>
      <c r="N88" s="47"/>
      <c r="O88" s="68" t="s">
        <v>102</v>
      </c>
    </row>
    <row r="89" spans="1:15" ht="30" customHeight="1" x14ac:dyDescent="0.35">
      <c r="A89" s="142"/>
      <c r="B89" s="265" t="s">
        <v>116</v>
      </c>
      <c r="C89" s="266"/>
      <c r="D89" s="266"/>
      <c r="E89" s="266"/>
      <c r="F89" s="266"/>
      <c r="G89" s="266"/>
      <c r="H89" s="266"/>
      <c r="I89" s="266"/>
      <c r="J89" s="266"/>
      <c r="K89" s="266"/>
      <c r="L89" s="266"/>
      <c r="M89" s="266"/>
      <c r="N89" s="266"/>
      <c r="O89" s="267"/>
    </row>
    <row r="90" spans="1:15" ht="45" customHeight="1" x14ac:dyDescent="0.4">
      <c r="A90" s="68" t="s">
        <v>117</v>
      </c>
      <c r="B90" s="261" t="s">
        <v>118</v>
      </c>
      <c r="C90" s="262"/>
      <c r="D90" s="262"/>
      <c r="E90" s="262"/>
      <c r="F90" s="262"/>
      <c r="G90" s="262"/>
      <c r="H90" s="262"/>
      <c r="I90" s="262"/>
      <c r="J90" s="341"/>
      <c r="K90" s="164">
        <v>15</v>
      </c>
      <c r="L90" s="163">
        <v>15</v>
      </c>
      <c r="M90" s="163"/>
      <c r="N90" s="42"/>
      <c r="O90" s="68" t="s">
        <v>102</v>
      </c>
    </row>
    <row r="91" spans="1:15" ht="30" customHeight="1" x14ac:dyDescent="0.35">
      <c r="A91" s="142"/>
      <c r="B91" s="265"/>
      <c r="C91" s="266"/>
      <c r="D91" s="266"/>
      <c r="E91" s="266"/>
      <c r="F91" s="266"/>
      <c r="G91" s="266"/>
      <c r="H91" s="266"/>
      <c r="I91" s="266"/>
      <c r="J91" s="266"/>
      <c r="K91" s="266"/>
      <c r="L91" s="266"/>
      <c r="M91" s="266"/>
      <c r="N91" s="266"/>
      <c r="O91" s="267"/>
    </row>
    <row r="92" spans="1:15" ht="60" customHeight="1" x14ac:dyDescent="0.4">
      <c r="A92" s="50" t="s">
        <v>119</v>
      </c>
      <c r="B92" s="261" t="s">
        <v>120</v>
      </c>
      <c r="C92" s="262"/>
      <c r="D92" s="262"/>
      <c r="E92" s="262"/>
      <c r="F92" s="262"/>
      <c r="G92" s="262"/>
      <c r="H92" s="262"/>
      <c r="I92" s="262"/>
      <c r="J92" s="341"/>
      <c r="K92" s="68">
        <v>15</v>
      </c>
      <c r="L92" s="163">
        <v>15</v>
      </c>
      <c r="M92" s="163"/>
      <c r="N92" s="51"/>
      <c r="O92" s="68" t="s">
        <v>102</v>
      </c>
    </row>
    <row r="93" spans="1:15" ht="30" customHeight="1" x14ac:dyDescent="0.35">
      <c r="A93" s="142"/>
      <c r="B93" s="265"/>
      <c r="C93" s="266"/>
      <c r="D93" s="266"/>
      <c r="E93" s="266"/>
      <c r="F93" s="266"/>
      <c r="G93" s="266"/>
      <c r="H93" s="266"/>
      <c r="I93" s="266"/>
      <c r="J93" s="266"/>
      <c r="K93" s="266"/>
      <c r="L93" s="266"/>
      <c r="M93" s="266"/>
      <c r="N93" s="266"/>
      <c r="O93" s="267"/>
    </row>
    <row r="94" spans="1:15" ht="45" customHeight="1" x14ac:dyDescent="0.4">
      <c r="A94" s="50" t="s">
        <v>121</v>
      </c>
      <c r="B94" s="261" t="s">
        <v>122</v>
      </c>
      <c r="C94" s="262"/>
      <c r="D94" s="262"/>
      <c r="E94" s="262"/>
      <c r="F94" s="262"/>
      <c r="G94" s="262"/>
      <c r="H94" s="262"/>
      <c r="I94" s="262"/>
      <c r="J94" s="341"/>
      <c r="K94" s="68">
        <v>5</v>
      </c>
      <c r="L94" s="163">
        <v>5</v>
      </c>
      <c r="M94" s="163"/>
      <c r="N94" s="51"/>
      <c r="O94" s="68" t="s">
        <v>102</v>
      </c>
    </row>
    <row r="95" spans="1:15" ht="30" customHeight="1" x14ac:dyDescent="0.35">
      <c r="A95" s="142"/>
      <c r="B95" s="265" t="s">
        <v>615</v>
      </c>
      <c r="C95" s="266"/>
      <c r="D95" s="266"/>
      <c r="E95" s="266"/>
      <c r="F95" s="266"/>
      <c r="G95" s="266"/>
      <c r="H95" s="266"/>
      <c r="I95" s="266"/>
      <c r="J95" s="266"/>
      <c r="K95" s="266"/>
      <c r="L95" s="266"/>
      <c r="M95" s="266"/>
      <c r="N95" s="266"/>
      <c r="O95" s="267"/>
    </row>
    <row r="96" spans="1:15" ht="75" customHeight="1" x14ac:dyDescent="0.35">
      <c r="A96" s="50" t="s">
        <v>123</v>
      </c>
      <c r="B96" s="261" t="s">
        <v>124</v>
      </c>
      <c r="C96" s="263"/>
      <c r="D96" s="263"/>
      <c r="E96" s="263"/>
      <c r="F96" s="263"/>
      <c r="G96" s="263"/>
      <c r="H96" s="263"/>
      <c r="I96" s="263"/>
      <c r="J96" s="264"/>
      <c r="K96" s="68">
        <v>10</v>
      </c>
      <c r="L96" s="47"/>
      <c r="M96" s="47"/>
      <c r="N96" s="47">
        <v>10</v>
      </c>
      <c r="O96" s="68" t="s">
        <v>96</v>
      </c>
    </row>
    <row r="97" spans="1:25" ht="30" customHeight="1" x14ac:dyDescent="0.35">
      <c r="A97" s="142"/>
      <c r="B97" s="265" t="s">
        <v>616</v>
      </c>
      <c r="C97" s="266"/>
      <c r="D97" s="266"/>
      <c r="E97" s="266"/>
      <c r="F97" s="266"/>
      <c r="G97" s="266"/>
      <c r="H97" s="266"/>
      <c r="I97" s="266"/>
      <c r="J97" s="266"/>
      <c r="K97" s="266"/>
      <c r="L97" s="266"/>
      <c r="M97" s="266"/>
      <c r="N97" s="266"/>
      <c r="O97" s="267"/>
    </row>
    <row r="98" spans="1:25" ht="6.75" customHeight="1" x14ac:dyDescent="0.4">
      <c r="A98" s="282"/>
      <c r="B98" s="282"/>
      <c r="C98" s="282"/>
      <c r="D98" s="282"/>
      <c r="E98" s="282"/>
      <c r="F98" s="282"/>
      <c r="G98" s="282"/>
      <c r="H98" s="282"/>
      <c r="I98" s="282"/>
      <c r="J98" s="282"/>
      <c r="K98" s="282"/>
      <c r="L98" s="282"/>
      <c r="M98" s="282"/>
      <c r="N98" s="282"/>
      <c r="O98" s="282"/>
    </row>
    <row r="99" spans="1:25" ht="15" x14ac:dyDescent="0.4">
      <c r="A99" s="318" t="s">
        <v>125</v>
      </c>
      <c r="B99" s="319"/>
      <c r="C99" s="319"/>
      <c r="D99" s="212"/>
      <c r="E99" s="212"/>
      <c r="F99" s="212"/>
      <c r="G99" s="212"/>
      <c r="H99" s="212"/>
      <c r="I99" s="212"/>
      <c r="J99" s="212"/>
      <c r="K99" s="212"/>
      <c r="L99" s="212"/>
      <c r="M99" s="212"/>
      <c r="N99" s="212"/>
      <c r="O99" s="213"/>
    </row>
    <row r="100" spans="1:25" ht="60" customHeight="1" x14ac:dyDescent="0.35">
      <c r="A100" s="330"/>
      <c r="B100" s="331"/>
      <c r="C100" s="331"/>
      <c r="D100" s="331"/>
      <c r="E100" s="331"/>
      <c r="F100" s="331"/>
      <c r="G100" s="331"/>
      <c r="H100" s="331"/>
      <c r="I100" s="331"/>
      <c r="J100" s="331"/>
      <c r="K100" s="331"/>
      <c r="L100" s="331"/>
      <c r="M100" s="331"/>
      <c r="N100" s="331"/>
      <c r="O100" s="332"/>
    </row>
    <row r="101" spans="1:25" ht="60" customHeight="1" x14ac:dyDescent="0.35">
      <c r="A101" s="330"/>
      <c r="B101" s="331"/>
      <c r="C101" s="331"/>
      <c r="D101" s="331"/>
      <c r="E101" s="331"/>
      <c r="F101" s="331"/>
      <c r="G101" s="331"/>
      <c r="H101" s="331"/>
      <c r="I101" s="331"/>
      <c r="J101" s="331"/>
      <c r="K101" s="331"/>
      <c r="L101" s="331"/>
      <c r="M101" s="331"/>
      <c r="N101" s="331"/>
      <c r="O101" s="332"/>
    </row>
    <row r="102" spans="1:25" ht="60" customHeight="1" x14ac:dyDescent="0.35">
      <c r="A102" s="349"/>
      <c r="B102" s="350"/>
      <c r="C102" s="350"/>
      <c r="D102" s="350"/>
      <c r="E102" s="350"/>
      <c r="F102" s="350"/>
      <c r="G102" s="350"/>
      <c r="H102" s="350"/>
      <c r="I102" s="350"/>
      <c r="J102" s="350"/>
      <c r="K102" s="350"/>
      <c r="L102" s="350"/>
      <c r="M102" s="350"/>
      <c r="N102" s="350"/>
      <c r="O102" s="351"/>
    </row>
    <row r="103" spans="1:25" ht="60" customHeight="1" x14ac:dyDescent="0.35">
      <c r="A103" s="344"/>
      <c r="B103" s="345"/>
      <c r="C103" s="345"/>
      <c r="D103" s="345"/>
      <c r="E103" s="345"/>
      <c r="F103" s="345"/>
      <c r="G103" s="345"/>
      <c r="H103" s="345"/>
      <c r="I103" s="345"/>
      <c r="J103" s="345"/>
      <c r="K103" s="345"/>
      <c r="L103" s="345"/>
      <c r="M103" s="345"/>
      <c r="N103" s="345"/>
      <c r="O103" s="346"/>
    </row>
    <row r="104" spans="1:25" ht="13.15" x14ac:dyDescent="0.4">
      <c r="A104" s="117"/>
      <c r="B104" s="117"/>
      <c r="C104" s="117"/>
      <c r="D104" s="117"/>
      <c r="E104" s="117"/>
      <c r="F104" s="117"/>
      <c r="G104" s="117"/>
      <c r="H104" s="117"/>
      <c r="I104" s="117"/>
      <c r="J104" s="117"/>
      <c r="K104" s="117"/>
      <c r="L104" s="117"/>
      <c r="M104" s="117"/>
      <c r="N104" s="117"/>
      <c r="O104" s="117"/>
    </row>
    <row r="105" spans="1:25" ht="13.15" x14ac:dyDescent="0.4">
      <c r="A105" s="117"/>
      <c r="B105" s="117"/>
      <c r="C105" s="117"/>
      <c r="D105" s="117"/>
      <c r="E105" s="117"/>
      <c r="F105" s="117"/>
      <c r="G105" s="117"/>
      <c r="H105" s="117"/>
      <c r="I105" s="117"/>
      <c r="J105" s="117"/>
      <c r="K105" s="117"/>
      <c r="L105" s="117"/>
      <c r="M105" s="117"/>
      <c r="N105" s="117"/>
      <c r="O105" s="117"/>
    </row>
    <row r="106" spans="1:25" ht="30" customHeight="1" x14ac:dyDescent="0.55000000000000004">
      <c r="A106" s="400" t="s">
        <v>128</v>
      </c>
      <c r="B106" s="400"/>
      <c r="C106" s="400"/>
      <c r="D106" s="401"/>
      <c r="E106" s="401"/>
      <c r="F106" s="401"/>
      <c r="G106" s="401"/>
      <c r="H106" s="401"/>
      <c r="I106" s="401"/>
      <c r="J106" s="401"/>
      <c r="K106" s="401"/>
      <c r="L106" s="401"/>
      <c r="M106" s="401"/>
      <c r="N106" s="401"/>
      <c r="O106" s="401"/>
    </row>
    <row r="107" spans="1:25" ht="30" customHeight="1" x14ac:dyDescent="0.35">
      <c r="A107" s="328" t="s">
        <v>129</v>
      </c>
      <c r="B107" s="393"/>
      <c r="C107" s="393"/>
      <c r="D107" s="393"/>
      <c r="E107" s="393"/>
      <c r="F107" s="393"/>
      <c r="G107" s="393"/>
      <c r="H107" s="393"/>
      <c r="I107" s="393"/>
      <c r="J107" s="393"/>
      <c r="K107" s="393"/>
      <c r="L107" s="393"/>
      <c r="M107" s="393"/>
      <c r="N107" s="393"/>
      <c r="O107" s="393"/>
      <c r="R107" s="186" t="s">
        <v>80</v>
      </c>
      <c r="S107" s="187" t="s">
        <v>81</v>
      </c>
      <c r="T107" s="188" t="s">
        <v>82</v>
      </c>
      <c r="U107" s="189" t="s">
        <v>83</v>
      </c>
      <c r="V107" s="190" t="s">
        <v>84</v>
      </c>
      <c r="W107" s="191" t="s">
        <v>85</v>
      </c>
      <c r="X107" s="192" t="s">
        <v>86</v>
      </c>
      <c r="Y107" s="193" t="s">
        <v>87</v>
      </c>
    </row>
    <row r="108" spans="1:25" ht="30" customHeight="1" x14ac:dyDescent="0.35">
      <c r="A108" s="53" t="s">
        <v>130</v>
      </c>
      <c r="B108" s="394" t="s">
        <v>131</v>
      </c>
      <c r="C108" s="394"/>
      <c r="D108" s="394"/>
      <c r="E108" s="394"/>
      <c r="F108" s="394"/>
      <c r="G108" s="394"/>
      <c r="H108" s="394"/>
      <c r="I108" s="394"/>
      <c r="J108" s="394"/>
      <c r="K108" s="394"/>
      <c r="L108" s="394"/>
      <c r="M108" s="394"/>
      <c r="N108" s="394"/>
      <c r="O108" s="394"/>
    </row>
    <row r="109" spans="1:25" ht="30" customHeight="1" x14ac:dyDescent="0.35">
      <c r="A109" s="395" t="s">
        <v>132</v>
      </c>
      <c r="B109" s="396"/>
      <c r="C109" s="396"/>
      <c r="D109" s="397" t="s">
        <v>678</v>
      </c>
      <c r="E109" s="398"/>
      <c r="F109" s="398"/>
      <c r="G109" s="398"/>
      <c r="H109" s="398"/>
      <c r="I109" s="398"/>
      <c r="J109" s="398"/>
      <c r="K109" s="398"/>
      <c r="L109" s="398"/>
      <c r="M109" s="398"/>
      <c r="N109" s="398"/>
      <c r="O109" s="398"/>
    </row>
    <row r="110" spans="1:25" ht="30" customHeight="1" x14ac:dyDescent="0.35">
      <c r="A110" s="53" t="s">
        <v>133</v>
      </c>
      <c r="B110" s="399" t="s">
        <v>134</v>
      </c>
      <c r="C110" s="399"/>
      <c r="D110" s="399"/>
      <c r="E110" s="399"/>
      <c r="F110" s="399"/>
      <c r="G110" s="399"/>
      <c r="H110" s="399"/>
      <c r="I110" s="399"/>
      <c r="J110" s="399"/>
      <c r="K110" s="399"/>
      <c r="L110" s="399"/>
      <c r="M110" s="399"/>
      <c r="N110" s="399"/>
      <c r="O110" s="399"/>
    </row>
    <row r="111" spans="1:25" ht="30" customHeight="1" x14ac:dyDescent="0.35">
      <c r="A111" s="397" t="s">
        <v>617</v>
      </c>
      <c r="B111" s="397"/>
      <c r="C111" s="397"/>
      <c r="D111" s="397"/>
      <c r="E111" s="397"/>
      <c r="F111" s="397"/>
      <c r="G111" s="397"/>
      <c r="H111" s="397"/>
      <c r="I111" s="397"/>
      <c r="J111" s="397"/>
      <c r="K111" s="397"/>
      <c r="L111" s="397"/>
      <c r="M111" s="397"/>
      <c r="N111" s="397"/>
      <c r="O111" s="397"/>
    </row>
    <row r="112" spans="1:25" ht="15" customHeight="1" x14ac:dyDescent="0.4">
      <c r="A112" s="282"/>
      <c r="B112" s="282"/>
      <c r="C112" s="282"/>
      <c r="D112" s="282"/>
      <c r="E112" s="282"/>
      <c r="F112" s="282"/>
      <c r="G112" s="282"/>
      <c r="H112" s="282"/>
      <c r="I112" s="282"/>
      <c r="J112" s="282"/>
      <c r="K112" s="282"/>
      <c r="L112" s="282"/>
      <c r="M112" s="282"/>
      <c r="N112" s="282"/>
      <c r="O112" s="282"/>
    </row>
    <row r="113" spans="1:15" ht="15" customHeight="1" x14ac:dyDescent="0.35">
      <c r="A113" s="365" t="s">
        <v>73</v>
      </c>
      <c r="B113" s="366"/>
      <c r="C113" s="366"/>
      <c r="D113" s="366"/>
      <c r="E113" s="366"/>
      <c r="F113" s="366"/>
      <c r="G113" s="366"/>
      <c r="H113" s="366"/>
      <c r="I113" s="366"/>
      <c r="J113" s="367"/>
      <c r="K113" s="41" t="s">
        <v>74</v>
      </c>
      <c r="L113" s="165" t="s">
        <v>10</v>
      </c>
      <c r="M113" s="165" t="s">
        <v>75</v>
      </c>
      <c r="N113" s="165" t="s">
        <v>45</v>
      </c>
      <c r="O113" s="165" t="s">
        <v>76</v>
      </c>
    </row>
    <row r="114" spans="1:15" ht="45" customHeight="1" x14ac:dyDescent="0.35">
      <c r="A114" s="67" t="s">
        <v>135</v>
      </c>
      <c r="B114" s="261" t="s">
        <v>136</v>
      </c>
      <c r="C114" s="262"/>
      <c r="D114" s="262"/>
      <c r="E114" s="262"/>
      <c r="F114" s="262"/>
      <c r="G114" s="262"/>
      <c r="H114" s="262"/>
      <c r="I114" s="262"/>
      <c r="J114" s="341"/>
      <c r="K114" s="68">
        <v>15</v>
      </c>
      <c r="L114" s="47">
        <v>15</v>
      </c>
      <c r="M114" s="47"/>
      <c r="N114" s="47"/>
      <c r="O114" s="68" t="s">
        <v>79</v>
      </c>
    </row>
    <row r="115" spans="1:15" ht="30" customHeight="1" x14ac:dyDescent="0.35">
      <c r="A115" s="142"/>
      <c r="B115" s="265" t="s">
        <v>680</v>
      </c>
      <c r="C115" s="266"/>
      <c r="D115" s="266"/>
      <c r="E115" s="266"/>
      <c r="F115" s="266"/>
      <c r="G115" s="266"/>
      <c r="H115" s="266"/>
      <c r="I115" s="266"/>
      <c r="J115" s="266"/>
      <c r="K115" s="266"/>
      <c r="L115" s="266"/>
      <c r="M115" s="266"/>
      <c r="N115" s="266"/>
      <c r="O115" s="267"/>
    </row>
    <row r="116" spans="1:15" ht="45" customHeight="1" x14ac:dyDescent="0.35">
      <c r="A116" s="67" t="s">
        <v>137</v>
      </c>
      <c r="B116" s="261" t="s">
        <v>138</v>
      </c>
      <c r="C116" s="262"/>
      <c r="D116" s="262"/>
      <c r="E116" s="262"/>
      <c r="F116" s="262"/>
      <c r="G116" s="262"/>
      <c r="H116" s="262"/>
      <c r="I116" s="262"/>
      <c r="J116" s="341"/>
      <c r="K116" s="68">
        <v>15</v>
      </c>
      <c r="L116" s="47">
        <v>15</v>
      </c>
      <c r="M116" s="47"/>
      <c r="N116" s="47"/>
      <c r="O116" s="68" t="s">
        <v>79</v>
      </c>
    </row>
    <row r="117" spans="1:15" ht="30" customHeight="1" x14ac:dyDescent="0.35">
      <c r="A117" s="142"/>
      <c r="B117" s="265" t="s">
        <v>679</v>
      </c>
      <c r="C117" s="266"/>
      <c r="D117" s="266"/>
      <c r="E117" s="266"/>
      <c r="F117" s="266"/>
      <c r="G117" s="266"/>
      <c r="H117" s="266"/>
      <c r="I117" s="266"/>
      <c r="J117" s="266"/>
      <c r="K117" s="266"/>
      <c r="L117" s="266"/>
      <c r="M117" s="266"/>
      <c r="N117" s="266"/>
      <c r="O117" s="267"/>
    </row>
    <row r="118" spans="1:15" ht="45" customHeight="1" x14ac:dyDescent="0.35">
      <c r="A118" s="67" t="s">
        <v>139</v>
      </c>
      <c r="B118" s="261" t="s">
        <v>140</v>
      </c>
      <c r="C118" s="262"/>
      <c r="D118" s="262"/>
      <c r="E118" s="262"/>
      <c r="F118" s="262"/>
      <c r="G118" s="262"/>
      <c r="H118" s="262"/>
      <c r="I118" s="262"/>
      <c r="J118" s="341"/>
      <c r="K118" s="68">
        <v>15</v>
      </c>
      <c r="L118" s="47"/>
      <c r="M118" s="47"/>
      <c r="N118" s="47">
        <v>15</v>
      </c>
      <c r="O118" s="54"/>
    </row>
    <row r="119" spans="1:15" ht="30" customHeight="1" x14ac:dyDescent="0.35">
      <c r="A119" s="142"/>
      <c r="B119" s="265" t="s">
        <v>645</v>
      </c>
      <c r="C119" s="266"/>
      <c r="D119" s="266"/>
      <c r="E119" s="266"/>
      <c r="F119" s="266"/>
      <c r="G119" s="266"/>
      <c r="H119" s="266"/>
      <c r="I119" s="266"/>
      <c r="J119" s="266"/>
      <c r="K119" s="266"/>
      <c r="L119" s="266"/>
      <c r="M119" s="266"/>
      <c r="N119" s="266"/>
      <c r="O119" s="267"/>
    </row>
    <row r="120" spans="1:15" ht="30" customHeight="1" x14ac:dyDescent="0.35">
      <c r="A120" s="326" t="s">
        <v>141</v>
      </c>
      <c r="B120" s="326"/>
      <c r="C120" s="326"/>
      <c r="D120" s="326"/>
      <c r="E120" s="326"/>
      <c r="F120" s="326"/>
      <c r="G120" s="326"/>
      <c r="H120" s="326"/>
      <c r="I120" s="326"/>
      <c r="J120" s="326"/>
      <c r="K120" s="326"/>
      <c r="L120" s="326"/>
      <c r="M120" s="326"/>
      <c r="N120" s="326"/>
      <c r="O120" s="326"/>
    </row>
    <row r="121" spans="1:15" ht="15" customHeight="1" x14ac:dyDescent="0.35">
      <c r="A121" s="365" t="s">
        <v>73</v>
      </c>
      <c r="B121" s="366"/>
      <c r="C121" s="366"/>
      <c r="D121" s="366"/>
      <c r="E121" s="366"/>
      <c r="F121" s="366"/>
      <c r="G121" s="366"/>
      <c r="H121" s="366"/>
      <c r="I121" s="366"/>
      <c r="J121" s="367"/>
      <c r="K121" s="41" t="s">
        <v>74</v>
      </c>
      <c r="L121" s="165" t="s">
        <v>10</v>
      </c>
      <c r="M121" s="165" t="s">
        <v>75</v>
      </c>
      <c r="N121" s="165" t="s">
        <v>45</v>
      </c>
      <c r="O121" s="165" t="s">
        <v>76</v>
      </c>
    </row>
    <row r="122" spans="1:15" ht="45" customHeight="1" x14ac:dyDescent="0.35">
      <c r="A122" s="67" t="s">
        <v>142</v>
      </c>
      <c r="B122" s="261" t="s">
        <v>143</v>
      </c>
      <c r="C122" s="262"/>
      <c r="D122" s="262"/>
      <c r="E122" s="262"/>
      <c r="F122" s="262"/>
      <c r="G122" s="262"/>
      <c r="H122" s="262"/>
      <c r="I122" s="262"/>
      <c r="J122" s="341"/>
      <c r="K122" s="181">
        <v>15</v>
      </c>
      <c r="L122" s="47"/>
      <c r="M122" s="47"/>
      <c r="N122" s="47">
        <v>15</v>
      </c>
      <c r="O122" s="68"/>
    </row>
    <row r="123" spans="1:15" ht="30" customHeight="1" x14ac:dyDescent="0.35">
      <c r="A123" s="142"/>
      <c r="B123" s="265" t="s">
        <v>654</v>
      </c>
      <c r="C123" s="266"/>
      <c r="D123" s="266"/>
      <c r="E123" s="266"/>
      <c r="F123" s="266"/>
      <c r="G123" s="266"/>
      <c r="H123" s="266"/>
      <c r="I123" s="266"/>
      <c r="J123" s="266"/>
      <c r="K123" s="266"/>
      <c r="L123" s="266"/>
      <c r="M123" s="266"/>
      <c r="N123" s="266"/>
      <c r="O123" s="267"/>
    </row>
    <row r="124" spans="1:15" ht="30" customHeight="1" x14ac:dyDescent="0.35">
      <c r="A124" s="67" t="s">
        <v>144</v>
      </c>
      <c r="B124" s="261" t="s">
        <v>145</v>
      </c>
      <c r="C124" s="262"/>
      <c r="D124" s="262"/>
      <c r="E124" s="262"/>
      <c r="F124" s="262"/>
      <c r="G124" s="262"/>
      <c r="H124" s="262"/>
      <c r="I124" s="262"/>
      <c r="J124" s="341"/>
      <c r="K124" s="68">
        <v>10</v>
      </c>
      <c r="L124" s="47">
        <v>10</v>
      </c>
      <c r="M124" s="47"/>
      <c r="N124" s="47"/>
      <c r="O124" s="68"/>
    </row>
    <row r="125" spans="1:15" ht="30" customHeight="1" x14ac:dyDescent="0.35">
      <c r="A125" s="142"/>
      <c r="B125" s="265"/>
      <c r="C125" s="266"/>
      <c r="D125" s="266"/>
      <c r="E125" s="266"/>
      <c r="F125" s="266"/>
      <c r="G125" s="266"/>
      <c r="H125" s="266"/>
      <c r="I125" s="266"/>
      <c r="J125" s="266"/>
      <c r="K125" s="266"/>
      <c r="L125" s="266"/>
      <c r="M125" s="266"/>
      <c r="N125" s="266"/>
      <c r="O125" s="267"/>
    </row>
    <row r="126" spans="1:15" ht="30" customHeight="1" x14ac:dyDescent="0.35">
      <c r="A126" s="326" t="s">
        <v>146</v>
      </c>
      <c r="B126" s="326"/>
      <c r="C126" s="326"/>
      <c r="D126" s="326"/>
      <c r="E126" s="326"/>
      <c r="F126" s="392"/>
      <c r="G126" s="326"/>
      <c r="H126" s="326"/>
      <c r="I126" s="326"/>
      <c r="J126" s="326"/>
      <c r="K126" s="326"/>
      <c r="L126" s="326"/>
      <c r="M126" s="326"/>
      <c r="N126" s="326"/>
      <c r="O126" s="326"/>
    </row>
    <row r="127" spans="1:15" ht="15" customHeight="1" x14ac:dyDescent="0.35">
      <c r="A127" s="365" t="s">
        <v>73</v>
      </c>
      <c r="B127" s="366"/>
      <c r="C127" s="366"/>
      <c r="D127" s="366"/>
      <c r="E127" s="366"/>
      <c r="F127" s="366"/>
      <c r="G127" s="366"/>
      <c r="H127" s="366"/>
      <c r="I127" s="366"/>
      <c r="J127" s="367"/>
      <c r="K127" s="41" t="s">
        <v>74</v>
      </c>
      <c r="L127" s="165" t="s">
        <v>10</v>
      </c>
      <c r="M127" s="165" t="s">
        <v>75</v>
      </c>
      <c r="N127" s="165" t="s">
        <v>45</v>
      </c>
      <c r="O127" s="165" t="s">
        <v>76</v>
      </c>
    </row>
    <row r="128" spans="1:15" ht="45" customHeight="1" x14ac:dyDescent="0.35">
      <c r="A128" s="174" t="s">
        <v>147</v>
      </c>
      <c r="B128" s="261" t="s">
        <v>148</v>
      </c>
      <c r="C128" s="262"/>
      <c r="D128" s="262"/>
      <c r="E128" s="262"/>
      <c r="F128" s="262"/>
      <c r="G128" s="262"/>
      <c r="H128" s="262"/>
      <c r="I128" s="262"/>
      <c r="J128" s="341"/>
      <c r="K128" s="74">
        <v>15</v>
      </c>
      <c r="L128" s="163">
        <v>15</v>
      </c>
      <c r="M128" s="163"/>
      <c r="N128" s="73"/>
      <c r="O128" s="68"/>
    </row>
    <row r="129" spans="1:15" ht="30" customHeight="1" x14ac:dyDescent="0.35">
      <c r="A129" s="142"/>
      <c r="B129" s="265"/>
      <c r="C129" s="266"/>
      <c r="D129" s="266"/>
      <c r="E129" s="266"/>
      <c r="F129" s="266"/>
      <c r="G129" s="266"/>
      <c r="H129" s="266"/>
      <c r="I129" s="266"/>
      <c r="J129" s="266"/>
      <c r="K129" s="266"/>
      <c r="L129" s="266"/>
      <c r="M129" s="266"/>
      <c r="N129" s="266"/>
      <c r="O129" s="267"/>
    </row>
    <row r="130" spans="1:15" ht="15" customHeight="1" x14ac:dyDescent="0.4">
      <c r="A130" s="55"/>
      <c r="B130" s="56"/>
      <c r="C130" s="57"/>
      <c r="D130" s="57"/>
      <c r="E130" s="57"/>
      <c r="F130" s="57"/>
      <c r="G130" s="57"/>
      <c r="H130" s="57"/>
      <c r="I130" s="57"/>
      <c r="J130" s="57"/>
      <c r="K130" s="57"/>
      <c r="L130" s="57"/>
      <c r="M130" s="57"/>
      <c r="N130" s="57"/>
      <c r="O130" s="57"/>
    </row>
    <row r="131" spans="1:15" ht="15" customHeight="1" x14ac:dyDescent="0.35">
      <c r="A131" s="391" t="s">
        <v>73</v>
      </c>
      <c r="B131" s="391"/>
      <c r="C131" s="391"/>
      <c r="D131" s="391"/>
      <c r="E131" s="391"/>
      <c r="F131" s="391"/>
      <c r="G131" s="391"/>
      <c r="H131" s="391"/>
      <c r="I131" s="391"/>
      <c r="J131" s="391"/>
      <c r="K131" s="41" t="s">
        <v>74</v>
      </c>
      <c r="L131" s="165" t="s">
        <v>10</v>
      </c>
      <c r="M131" s="165" t="s">
        <v>75</v>
      </c>
      <c r="N131" s="165" t="s">
        <v>45</v>
      </c>
      <c r="O131" s="165" t="s">
        <v>76</v>
      </c>
    </row>
    <row r="132" spans="1:15" ht="54.75" customHeight="1" x14ac:dyDescent="0.35">
      <c r="A132" s="67" t="s">
        <v>149</v>
      </c>
      <c r="B132" s="261" t="s">
        <v>150</v>
      </c>
      <c r="C132" s="262"/>
      <c r="D132" s="262"/>
      <c r="E132" s="262"/>
      <c r="F132" s="262"/>
      <c r="G132" s="262"/>
      <c r="H132" s="262"/>
      <c r="I132" s="262"/>
      <c r="J132" s="341"/>
      <c r="K132" s="68">
        <v>10</v>
      </c>
      <c r="L132" s="47"/>
      <c r="M132" s="47"/>
      <c r="N132" s="47">
        <v>10</v>
      </c>
      <c r="O132" s="68"/>
    </row>
    <row r="133" spans="1:15" ht="30" customHeight="1" x14ac:dyDescent="0.35">
      <c r="A133" s="142"/>
      <c r="B133" s="265" t="s">
        <v>618</v>
      </c>
      <c r="C133" s="266"/>
      <c r="D133" s="266"/>
      <c r="E133" s="266"/>
      <c r="F133" s="266"/>
      <c r="G133" s="266"/>
      <c r="H133" s="266"/>
      <c r="I133" s="266"/>
      <c r="J133" s="266"/>
      <c r="K133" s="266"/>
      <c r="L133" s="266"/>
      <c r="M133" s="266"/>
      <c r="N133" s="266"/>
      <c r="O133" s="267"/>
    </row>
    <row r="134" spans="1:15" ht="15" customHeight="1" x14ac:dyDescent="0.35">
      <c r="A134" s="365" t="s">
        <v>73</v>
      </c>
      <c r="B134" s="366"/>
      <c r="C134" s="366"/>
      <c r="D134" s="366"/>
      <c r="E134" s="366"/>
      <c r="F134" s="366"/>
      <c r="G134" s="366"/>
      <c r="H134" s="366"/>
      <c r="I134" s="366"/>
      <c r="J134" s="367"/>
      <c r="K134" s="41" t="s">
        <v>74</v>
      </c>
      <c r="L134" s="165" t="s">
        <v>10</v>
      </c>
      <c r="M134" s="165" t="s">
        <v>75</v>
      </c>
      <c r="N134" s="165" t="s">
        <v>45</v>
      </c>
      <c r="O134" s="165" t="s">
        <v>76</v>
      </c>
    </row>
    <row r="135" spans="1:15" ht="30" customHeight="1" x14ac:dyDescent="0.35">
      <c r="A135" s="67" t="s">
        <v>151</v>
      </c>
      <c r="B135" s="388" t="s">
        <v>152</v>
      </c>
      <c r="C135" s="389"/>
      <c r="D135" s="389"/>
      <c r="E135" s="389"/>
      <c r="F135" s="389"/>
      <c r="G135" s="389"/>
      <c r="H135" s="389"/>
      <c r="I135" s="389"/>
      <c r="J135" s="390"/>
      <c r="K135" s="68">
        <v>10</v>
      </c>
      <c r="L135" s="47"/>
      <c r="M135" s="47"/>
      <c r="N135" s="47">
        <v>10</v>
      </c>
      <c r="O135" s="68"/>
    </row>
    <row r="136" spans="1:15" ht="30" customHeight="1" x14ac:dyDescent="0.35">
      <c r="A136" s="142"/>
      <c r="B136" s="265" t="s">
        <v>619</v>
      </c>
      <c r="C136" s="266"/>
      <c r="D136" s="266"/>
      <c r="E136" s="266"/>
      <c r="F136" s="266"/>
      <c r="G136" s="266"/>
      <c r="H136" s="266"/>
      <c r="I136" s="266"/>
      <c r="J136" s="266"/>
      <c r="K136" s="266"/>
      <c r="L136" s="266"/>
      <c r="M136" s="266"/>
      <c r="N136" s="266"/>
      <c r="O136" s="267"/>
    </row>
    <row r="137" spans="1:15" ht="30" customHeight="1" x14ac:dyDescent="0.35">
      <c r="A137" s="58" t="s">
        <v>153</v>
      </c>
      <c r="B137" s="388" t="s">
        <v>154</v>
      </c>
      <c r="C137" s="389"/>
      <c r="D137" s="389"/>
      <c r="E137" s="389"/>
      <c r="F137" s="389"/>
      <c r="G137" s="389"/>
      <c r="H137" s="389"/>
      <c r="I137" s="389"/>
      <c r="J137" s="390"/>
      <c r="K137" s="59">
        <v>10</v>
      </c>
      <c r="L137" s="47"/>
      <c r="M137" s="47"/>
      <c r="N137" s="47">
        <v>10</v>
      </c>
      <c r="O137" s="59"/>
    </row>
    <row r="138" spans="1:15" ht="30" customHeight="1" x14ac:dyDescent="0.35">
      <c r="A138" s="142"/>
      <c r="B138" s="265" t="s">
        <v>646</v>
      </c>
      <c r="C138" s="266"/>
      <c r="D138" s="266"/>
      <c r="E138" s="266"/>
      <c r="F138" s="266"/>
      <c r="G138" s="266"/>
      <c r="H138" s="266"/>
      <c r="I138" s="266"/>
      <c r="J138" s="266"/>
      <c r="K138" s="266"/>
      <c r="L138" s="266"/>
      <c r="M138" s="266"/>
      <c r="N138" s="266"/>
      <c r="O138" s="267"/>
    </row>
    <row r="139" spans="1:15" ht="30" customHeight="1" x14ac:dyDescent="0.35">
      <c r="A139" s="67" t="s">
        <v>155</v>
      </c>
      <c r="B139" s="388" t="s">
        <v>156</v>
      </c>
      <c r="C139" s="389"/>
      <c r="D139" s="389"/>
      <c r="E139" s="389"/>
      <c r="F139" s="389"/>
      <c r="G139" s="389"/>
      <c r="H139" s="389"/>
      <c r="I139" s="389"/>
      <c r="J139" s="390"/>
      <c r="K139" s="68">
        <v>5</v>
      </c>
      <c r="L139" s="47">
        <v>5</v>
      </c>
      <c r="M139" s="47"/>
      <c r="N139" s="47"/>
      <c r="O139" s="68" t="s">
        <v>96</v>
      </c>
    </row>
    <row r="140" spans="1:15" ht="30" customHeight="1" x14ac:dyDescent="0.35">
      <c r="A140" s="142"/>
      <c r="B140" s="265" t="s">
        <v>636</v>
      </c>
      <c r="C140" s="266"/>
      <c r="D140" s="266"/>
      <c r="E140" s="266"/>
      <c r="F140" s="266"/>
      <c r="G140" s="266"/>
      <c r="H140" s="266"/>
      <c r="I140" s="266"/>
      <c r="J140" s="266"/>
      <c r="K140" s="266"/>
      <c r="L140" s="266"/>
      <c r="M140" s="266"/>
      <c r="N140" s="266"/>
      <c r="O140" s="267"/>
    </row>
    <row r="141" spans="1:15" ht="45" customHeight="1" x14ac:dyDescent="0.35">
      <c r="A141" s="67" t="s">
        <v>157</v>
      </c>
      <c r="B141" s="388" t="s">
        <v>158</v>
      </c>
      <c r="C141" s="389"/>
      <c r="D141" s="389"/>
      <c r="E141" s="389"/>
      <c r="F141" s="389"/>
      <c r="G141" s="389"/>
      <c r="H141" s="389"/>
      <c r="I141" s="389"/>
      <c r="J141" s="390"/>
      <c r="K141" s="68">
        <v>5</v>
      </c>
      <c r="L141" s="47">
        <v>5</v>
      </c>
      <c r="M141" s="47"/>
      <c r="N141" s="47"/>
      <c r="O141" s="68" t="s">
        <v>96</v>
      </c>
    </row>
    <row r="142" spans="1:15" ht="30" customHeight="1" x14ac:dyDescent="0.35">
      <c r="A142" s="142"/>
      <c r="B142" s="265" t="s">
        <v>637</v>
      </c>
      <c r="C142" s="266"/>
      <c r="D142" s="266"/>
      <c r="E142" s="266"/>
      <c r="F142" s="266"/>
      <c r="G142" s="266"/>
      <c r="H142" s="266"/>
      <c r="I142" s="266"/>
      <c r="J142" s="266"/>
      <c r="K142" s="266"/>
      <c r="L142" s="266"/>
      <c r="M142" s="266"/>
      <c r="N142" s="266"/>
      <c r="O142" s="267"/>
    </row>
    <row r="143" spans="1:15" ht="25.5" customHeight="1" x14ac:dyDescent="0.35">
      <c r="A143" s="358" t="s">
        <v>159</v>
      </c>
      <c r="B143" s="358"/>
      <c r="C143" s="358"/>
      <c r="D143" s="358"/>
      <c r="E143" s="358"/>
      <c r="F143" s="358"/>
      <c r="G143" s="358"/>
      <c r="H143" s="358"/>
      <c r="I143" s="358"/>
      <c r="J143" s="358"/>
      <c r="K143" s="358"/>
      <c r="L143" s="358"/>
      <c r="M143" s="358"/>
      <c r="N143" s="358"/>
      <c r="O143" s="358"/>
    </row>
    <row r="144" spans="1:15" ht="15" customHeight="1" x14ac:dyDescent="0.35">
      <c r="A144" s="384" t="s">
        <v>160</v>
      </c>
      <c r="B144" s="384"/>
      <c r="C144" s="384"/>
      <c r="D144" s="384"/>
      <c r="E144" s="384"/>
      <c r="F144" s="384"/>
      <c r="G144" s="384"/>
      <c r="H144" s="384"/>
      <c r="I144" s="384"/>
      <c r="J144" s="384"/>
      <c r="K144" s="384"/>
      <c r="L144" s="384"/>
      <c r="M144" s="384"/>
      <c r="N144" s="384"/>
      <c r="O144" s="384"/>
    </row>
    <row r="145" spans="1:15" ht="15" customHeight="1" x14ac:dyDescent="0.55000000000000004">
      <c r="A145" s="60"/>
      <c r="B145" s="60"/>
      <c r="C145" s="230" t="s">
        <v>161</v>
      </c>
      <c r="D145" s="380"/>
      <c r="E145" s="385" t="s">
        <v>162</v>
      </c>
      <c r="F145" s="315"/>
      <c r="G145" s="315"/>
      <c r="H145" s="315"/>
      <c r="I145" s="315"/>
      <c r="J145" s="315"/>
      <c r="K145" s="315"/>
      <c r="L145" s="315"/>
      <c r="M145" s="315"/>
      <c r="N145" s="315"/>
      <c r="O145" s="315"/>
    </row>
    <row r="146" spans="1:15" ht="15" customHeight="1" x14ac:dyDescent="0.4">
      <c r="A146" s="35"/>
      <c r="B146" s="35"/>
      <c r="C146" s="380"/>
      <c r="D146" s="380"/>
      <c r="E146" s="315"/>
      <c r="F146" s="315"/>
      <c r="G146" s="315"/>
      <c r="H146" s="315"/>
      <c r="I146" s="315"/>
      <c r="J146" s="315"/>
      <c r="K146" s="315"/>
      <c r="L146" s="315"/>
      <c r="M146" s="315"/>
      <c r="N146" s="315"/>
      <c r="O146" s="315"/>
    </row>
    <row r="147" spans="1:15" ht="5.2" customHeight="1" x14ac:dyDescent="0.4">
      <c r="A147" s="35"/>
      <c r="B147" s="35"/>
      <c r="C147" s="166"/>
      <c r="D147" s="166"/>
      <c r="E147" s="168"/>
      <c r="F147" s="168"/>
      <c r="G147" s="168"/>
      <c r="H147" s="168"/>
      <c r="I147" s="168"/>
      <c r="J147" s="168"/>
      <c r="K147" s="168"/>
      <c r="L147" s="168"/>
      <c r="M147" s="168"/>
      <c r="N147" s="168"/>
      <c r="O147" s="168"/>
    </row>
    <row r="148" spans="1:15" ht="20.25" customHeight="1" x14ac:dyDescent="0.35">
      <c r="A148" s="386" t="s">
        <v>620</v>
      </c>
      <c r="B148" s="386"/>
      <c r="C148" s="230" t="s">
        <v>163</v>
      </c>
      <c r="D148" s="380"/>
      <c r="E148" s="385" t="s">
        <v>164</v>
      </c>
      <c r="F148" s="387"/>
      <c r="G148" s="387"/>
      <c r="H148" s="387"/>
      <c r="I148" s="387"/>
      <c r="J148" s="387"/>
      <c r="K148" s="387"/>
      <c r="L148" s="387"/>
      <c r="M148" s="387"/>
      <c r="N148" s="387"/>
      <c r="O148" s="387"/>
    </row>
    <row r="149" spans="1:15" ht="12.75" customHeight="1" x14ac:dyDescent="0.4">
      <c r="A149" s="35"/>
      <c r="B149" s="35"/>
      <c r="C149" s="380"/>
      <c r="D149" s="380"/>
      <c r="E149" s="387"/>
      <c r="F149" s="387"/>
      <c r="G149" s="387"/>
      <c r="H149" s="387"/>
      <c r="I149" s="387"/>
      <c r="J149" s="387"/>
      <c r="K149" s="387"/>
      <c r="L149" s="387"/>
      <c r="M149" s="387"/>
      <c r="N149" s="387"/>
      <c r="O149" s="387"/>
    </row>
    <row r="150" spans="1:15" ht="3.75" customHeight="1" x14ac:dyDescent="0.4">
      <c r="A150" s="35"/>
      <c r="B150" s="35"/>
      <c r="C150" s="166"/>
      <c r="D150" s="166"/>
      <c r="E150" s="169"/>
      <c r="F150" s="169"/>
      <c r="G150" s="169"/>
      <c r="H150" s="169"/>
      <c r="I150" s="169"/>
      <c r="J150" s="169"/>
      <c r="K150" s="169"/>
      <c r="L150" s="169"/>
      <c r="M150" s="169"/>
      <c r="N150" s="169"/>
      <c r="O150" s="169"/>
    </row>
    <row r="151" spans="1:15" ht="32.25" customHeight="1" x14ac:dyDescent="0.55000000000000004">
      <c r="A151" s="60"/>
      <c r="B151" s="60"/>
      <c r="C151" s="230" t="s">
        <v>165</v>
      </c>
      <c r="D151" s="380"/>
      <c r="E151" s="381" t="s">
        <v>166</v>
      </c>
      <c r="F151" s="382"/>
      <c r="G151" s="382"/>
      <c r="H151" s="382"/>
      <c r="I151" s="382"/>
      <c r="J151" s="382"/>
      <c r="K151" s="382"/>
      <c r="L151" s="382"/>
      <c r="M151" s="382"/>
      <c r="N151" s="382"/>
      <c r="O151" s="382"/>
    </row>
    <row r="152" spans="1:15" ht="15" customHeight="1" x14ac:dyDescent="0.4">
      <c r="A152" s="35"/>
      <c r="B152" s="35"/>
      <c r="C152" s="380"/>
      <c r="D152" s="380"/>
      <c r="E152" s="382"/>
      <c r="F152" s="382"/>
      <c r="G152" s="382"/>
      <c r="H152" s="382"/>
      <c r="I152" s="382"/>
      <c r="J152" s="382"/>
      <c r="K152" s="382"/>
      <c r="L152" s="382"/>
      <c r="M152" s="382"/>
      <c r="N152" s="382"/>
      <c r="O152" s="382"/>
    </row>
    <row r="153" spans="1:15" ht="15" customHeight="1" x14ac:dyDescent="0.4">
      <c r="A153" s="35"/>
      <c r="B153" s="35"/>
      <c r="C153" s="166"/>
      <c r="D153" s="166"/>
      <c r="E153" s="167"/>
      <c r="F153" s="167"/>
      <c r="G153" s="167"/>
      <c r="H153" s="167"/>
      <c r="I153" s="167"/>
      <c r="J153" s="167"/>
      <c r="K153" s="167"/>
      <c r="L153" s="167"/>
      <c r="M153" s="167"/>
      <c r="N153" s="167"/>
      <c r="O153" s="167"/>
    </row>
    <row r="154" spans="1:15" ht="60" customHeight="1" x14ac:dyDescent="0.35">
      <c r="A154" s="383" t="s">
        <v>167</v>
      </c>
      <c r="B154" s="381"/>
      <c r="C154" s="381"/>
      <c r="D154" s="381"/>
      <c r="E154" s="381"/>
      <c r="F154" s="381"/>
      <c r="G154" s="381"/>
      <c r="H154" s="381"/>
      <c r="I154" s="381"/>
      <c r="J154" s="381"/>
      <c r="K154" s="381"/>
      <c r="L154" s="381"/>
      <c r="M154" s="381"/>
      <c r="N154" s="381"/>
      <c r="O154" s="381"/>
    </row>
    <row r="155" spans="1:15" ht="15" customHeight="1" x14ac:dyDescent="0.4">
      <c r="A155" s="376" t="s">
        <v>168</v>
      </c>
      <c r="B155" s="377"/>
      <c r="C155" s="377"/>
      <c r="D155" s="377"/>
      <c r="E155" s="377"/>
      <c r="F155" s="377"/>
      <c r="G155" s="377"/>
      <c r="H155" s="377"/>
      <c r="I155" s="377"/>
      <c r="J155" s="378"/>
      <c r="K155" s="41" t="s">
        <v>74</v>
      </c>
      <c r="L155" s="165" t="s">
        <v>10</v>
      </c>
      <c r="M155" s="165" t="s">
        <v>75</v>
      </c>
      <c r="N155" s="165" t="s">
        <v>45</v>
      </c>
      <c r="O155" s="165" t="s">
        <v>76</v>
      </c>
    </row>
    <row r="156" spans="1:15" ht="45" customHeight="1" x14ac:dyDescent="0.35">
      <c r="A156" s="61" t="s">
        <v>169</v>
      </c>
      <c r="B156" s="355" t="s">
        <v>170</v>
      </c>
      <c r="C156" s="356"/>
      <c r="D156" s="356"/>
      <c r="E156" s="356"/>
      <c r="F156" s="356"/>
      <c r="G156" s="356"/>
      <c r="H156" s="356"/>
      <c r="I156" s="356"/>
      <c r="J156" s="357"/>
      <c r="K156" s="68">
        <v>10</v>
      </c>
      <c r="L156" s="45"/>
      <c r="M156" s="45"/>
      <c r="N156" s="73"/>
      <c r="O156" s="68" t="s">
        <v>96</v>
      </c>
    </row>
    <row r="157" spans="1:15" ht="30" customHeight="1" x14ac:dyDescent="0.35">
      <c r="A157" s="142"/>
      <c r="B157" s="265"/>
      <c r="C157" s="266"/>
      <c r="D157" s="266"/>
      <c r="E157" s="266"/>
      <c r="F157" s="266"/>
      <c r="G157" s="266"/>
      <c r="H157" s="266"/>
      <c r="I157" s="266"/>
      <c r="J157" s="266"/>
      <c r="K157" s="266"/>
      <c r="L157" s="266"/>
      <c r="M157" s="266"/>
      <c r="N157" s="266"/>
      <c r="O157" s="267"/>
    </row>
    <row r="158" spans="1:15" ht="30" customHeight="1" x14ac:dyDescent="0.35">
      <c r="A158" s="61" t="s">
        <v>171</v>
      </c>
      <c r="B158" s="261" t="s">
        <v>172</v>
      </c>
      <c r="C158" s="262"/>
      <c r="D158" s="262"/>
      <c r="E158" s="262"/>
      <c r="F158" s="262"/>
      <c r="G158" s="262"/>
      <c r="H158" s="262"/>
      <c r="I158" s="262"/>
      <c r="J158" s="341"/>
      <c r="K158" s="68">
        <v>10</v>
      </c>
      <c r="L158" s="45"/>
      <c r="M158" s="45"/>
      <c r="N158" s="73"/>
      <c r="O158" s="68" t="s">
        <v>96</v>
      </c>
    </row>
    <row r="159" spans="1:15" ht="30" customHeight="1" x14ac:dyDescent="0.35">
      <c r="A159" s="142"/>
      <c r="B159" s="265"/>
      <c r="C159" s="266"/>
      <c r="D159" s="266"/>
      <c r="E159" s="266"/>
      <c r="F159" s="266"/>
      <c r="G159" s="266"/>
      <c r="H159" s="266"/>
      <c r="I159" s="266"/>
      <c r="J159" s="266"/>
      <c r="K159" s="266"/>
      <c r="L159" s="266"/>
      <c r="M159" s="266"/>
      <c r="N159" s="266"/>
      <c r="O159" s="267"/>
    </row>
    <row r="160" spans="1:15" ht="15" customHeight="1" x14ac:dyDescent="0.4">
      <c r="A160" s="55"/>
      <c r="B160" s="56"/>
      <c r="C160" s="57"/>
      <c r="D160" s="57"/>
      <c r="E160" s="57"/>
      <c r="F160" s="57"/>
      <c r="G160" s="57"/>
      <c r="H160" s="57"/>
      <c r="I160" s="57"/>
      <c r="J160" s="57"/>
      <c r="K160" s="57"/>
      <c r="L160" s="57"/>
      <c r="M160" s="57"/>
      <c r="N160" s="57"/>
      <c r="O160" s="57"/>
    </row>
    <row r="161" spans="1:15" ht="15" customHeight="1" x14ac:dyDescent="0.4">
      <c r="A161" s="376" t="s">
        <v>168</v>
      </c>
      <c r="B161" s="377"/>
      <c r="C161" s="377"/>
      <c r="D161" s="377"/>
      <c r="E161" s="377"/>
      <c r="F161" s="377"/>
      <c r="G161" s="377"/>
      <c r="H161" s="377"/>
      <c r="I161" s="377"/>
      <c r="J161" s="378"/>
      <c r="K161" s="41" t="s">
        <v>74</v>
      </c>
      <c r="L161" s="165" t="s">
        <v>10</v>
      </c>
      <c r="M161" s="165" t="s">
        <v>75</v>
      </c>
      <c r="N161" s="165" t="s">
        <v>45</v>
      </c>
      <c r="O161" s="165" t="s">
        <v>76</v>
      </c>
    </row>
    <row r="162" spans="1:15" ht="61.5" customHeight="1" x14ac:dyDescent="0.35">
      <c r="A162" s="61" t="s">
        <v>173</v>
      </c>
      <c r="B162" s="355" t="s">
        <v>174</v>
      </c>
      <c r="C162" s="356"/>
      <c r="D162" s="356"/>
      <c r="E162" s="356"/>
      <c r="F162" s="356"/>
      <c r="G162" s="356"/>
      <c r="H162" s="356"/>
      <c r="I162" s="356"/>
      <c r="J162" s="357"/>
      <c r="K162" s="68">
        <v>10</v>
      </c>
      <c r="L162" s="45"/>
      <c r="M162" s="45"/>
      <c r="N162" s="45"/>
      <c r="O162" s="68" t="s">
        <v>96</v>
      </c>
    </row>
    <row r="163" spans="1:15" ht="30" customHeight="1" x14ac:dyDescent="0.35">
      <c r="A163" s="142"/>
      <c r="B163" s="265"/>
      <c r="C163" s="342"/>
      <c r="D163" s="342"/>
      <c r="E163" s="342"/>
      <c r="F163" s="342"/>
      <c r="G163" s="342"/>
      <c r="H163" s="342"/>
      <c r="I163" s="342"/>
      <c r="J163" s="342"/>
      <c r="K163" s="342"/>
      <c r="L163" s="342"/>
      <c r="M163" s="342"/>
      <c r="N163" s="342"/>
      <c r="O163" s="343"/>
    </row>
    <row r="164" spans="1:15" ht="15" customHeight="1" x14ac:dyDescent="0.35">
      <c r="A164" s="62" t="s">
        <v>175</v>
      </c>
      <c r="B164" s="283" t="s">
        <v>176</v>
      </c>
      <c r="C164" s="284"/>
      <c r="D164" s="284"/>
      <c r="E164" s="284"/>
      <c r="F164" s="284"/>
      <c r="G164" s="284"/>
      <c r="H164" s="284"/>
      <c r="I164" s="284"/>
      <c r="J164" s="379"/>
      <c r="K164" s="75">
        <v>5</v>
      </c>
      <c r="L164" s="45"/>
      <c r="M164" s="45"/>
      <c r="N164" s="45"/>
      <c r="O164" s="75"/>
    </row>
    <row r="165" spans="1:15" ht="30" customHeight="1" x14ac:dyDescent="0.35">
      <c r="A165" s="142"/>
      <c r="B165" s="265"/>
      <c r="C165" s="342"/>
      <c r="D165" s="342"/>
      <c r="E165" s="342"/>
      <c r="F165" s="342"/>
      <c r="G165" s="342"/>
      <c r="H165" s="342"/>
      <c r="I165" s="342"/>
      <c r="J165" s="342"/>
      <c r="K165" s="342"/>
      <c r="L165" s="342"/>
      <c r="M165" s="342"/>
      <c r="N165" s="342"/>
      <c r="O165" s="343"/>
    </row>
    <row r="166" spans="1:15" ht="35.25" customHeight="1" x14ac:dyDescent="0.4">
      <c r="A166" s="373" t="s">
        <v>177</v>
      </c>
      <c r="B166" s="374"/>
      <c r="C166" s="374"/>
      <c r="D166" s="374"/>
      <c r="E166" s="374"/>
      <c r="F166" s="374"/>
      <c r="G166" s="374"/>
      <c r="H166" s="374"/>
      <c r="I166" s="374"/>
      <c r="J166" s="375"/>
      <c r="K166" s="41" t="s">
        <v>74</v>
      </c>
      <c r="L166" s="165" t="s">
        <v>10</v>
      </c>
      <c r="M166" s="165" t="s">
        <v>75</v>
      </c>
      <c r="N166" s="165" t="s">
        <v>45</v>
      </c>
      <c r="O166" s="165" t="s">
        <v>76</v>
      </c>
    </row>
    <row r="167" spans="1:15" ht="30" customHeight="1" x14ac:dyDescent="0.35">
      <c r="A167" s="61" t="s">
        <v>178</v>
      </c>
      <c r="B167" s="261" t="s">
        <v>179</v>
      </c>
      <c r="C167" s="262"/>
      <c r="D167" s="262"/>
      <c r="E167" s="262"/>
      <c r="F167" s="262"/>
      <c r="G167" s="262"/>
      <c r="H167" s="262"/>
      <c r="I167" s="262"/>
      <c r="J167" s="341"/>
      <c r="K167" s="68">
        <v>10</v>
      </c>
      <c r="L167" s="45"/>
      <c r="M167" s="45"/>
      <c r="N167" s="73"/>
      <c r="O167" s="68" t="s">
        <v>96</v>
      </c>
    </row>
    <row r="168" spans="1:15" ht="30" customHeight="1" x14ac:dyDescent="0.35">
      <c r="A168" s="142"/>
      <c r="B168" s="265"/>
      <c r="C168" s="266"/>
      <c r="D168" s="266"/>
      <c r="E168" s="266"/>
      <c r="F168" s="266"/>
      <c r="G168" s="266"/>
      <c r="H168" s="266"/>
      <c r="I168" s="266"/>
      <c r="J168" s="266"/>
      <c r="K168" s="266"/>
      <c r="L168" s="266"/>
      <c r="M168" s="266"/>
      <c r="N168" s="266"/>
      <c r="O168" s="267"/>
    </row>
    <row r="169" spans="1:15" ht="60" customHeight="1" x14ac:dyDescent="0.35">
      <c r="A169" s="61" t="s">
        <v>180</v>
      </c>
      <c r="B169" s="261" t="s">
        <v>181</v>
      </c>
      <c r="C169" s="262"/>
      <c r="D169" s="262"/>
      <c r="E169" s="262"/>
      <c r="F169" s="262"/>
      <c r="G169" s="262"/>
      <c r="H169" s="262"/>
      <c r="I169" s="262"/>
      <c r="J169" s="341"/>
      <c r="K169" s="68">
        <v>10</v>
      </c>
      <c r="L169" s="45"/>
      <c r="M169" s="45"/>
      <c r="N169" s="73"/>
      <c r="O169" s="68" t="s">
        <v>79</v>
      </c>
    </row>
    <row r="170" spans="1:15" ht="30" customHeight="1" x14ac:dyDescent="0.35">
      <c r="A170" s="142"/>
      <c r="B170" s="265"/>
      <c r="C170" s="266"/>
      <c r="D170" s="266"/>
      <c r="E170" s="266"/>
      <c r="F170" s="266"/>
      <c r="G170" s="266"/>
      <c r="H170" s="266"/>
      <c r="I170" s="266"/>
      <c r="J170" s="266"/>
      <c r="K170" s="266"/>
      <c r="L170" s="266"/>
      <c r="M170" s="266"/>
      <c r="N170" s="266"/>
      <c r="O170" s="267"/>
    </row>
    <row r="171" spans="1:15" ht="48.75" customHeight="1" x14ac:dyDescent="0.35">
      <c r="A171" s="61" t="s">
        <v>182</v>
      </c>
      <c r="B171" s="261" t="s">
        <v>183</v>
      </c>
      <c r="C171" s="262"/>
      <c r="D171" s="262"/>
      <c r="E171" s="262"/>
      <c r="F171" s="262"/>
      <c r="G171" s="262"/>
      <c r="H171" s="262"/>
      <c r="I171" s="262"/>
      <c r="J171" s="341"/>
      <c r="K171" s="68">
        <v>10</v>
      </c>
      <c r="L171" s="45"/>
      <c r="M171" s="45"/>
      <c r="N171" s="45"/>
      <c r="O171" s="68"/>
    </row>
    <row r="172" spans="1:15" ht="30" customHeight="1" x14ac:dyDescent="0.35">
      <c r="A172" s="142"/>
      <c r="B172" s="265"/>
      <c r="C172" s="266"/>
      <c r="D172" s="266"/>
      <c r="E172" s="266"/>
      <c r="F172" s="266"/>
      <c r="G172" s="266"/>
      <c r="H172" s="266"/>
      <c r="I172" s="266"/>
      <c r="J172" s="266"/>
      <c r="K172" s="266"/>
      <c r="L172" s="266"/>
      <c r="M172" s="266"/>
      <c r="N172" s="266"/>
      <c r="O172" s="267"/>
    </row>
    <row r="173" spans="1:15" ht="30" customHeight="1" x14ac:dyDescent="0.35">
      <c r="A173" s="61" t="s">
        <v>184</v>
      </c>
      <c r="B173" s="261" t="s">
        <v>185</v>
      </c>
      <c r="C173" s="262"/>
      <c r="D173" s="262"/>
      <c r="E173" s="262"/>
      <c r="F173" s="262"/>
      <c r="G173" s="262"/>
      <c r="H173" s="262"/>
      <c r="I173" s="262"/>
      <c r="J173" s="341"/>
      <c r="K173" s="68">
        <v>5</v>
      </c>
      <c r="L173" s="45"/>
      <c r="M173" s="45"/>
      <c r="N173" s="63"/>
      <c r="O173" s="68" t="s">
        <v>96</v>
      </c>
    </row>
    <row r="174" spans="1:15" ht="30" customHeight="1" x14ac:dyDescent="0.35">
      <c r="A174" s="142"/>
      <c r="B174" s="265"/>
      <c r="C174" s="266"/>
      <c r="D174" s="266"/>
      <c r="E174" s="266"/>
      <c r="F174" s="266"/>
      <c r="G174" s="266"/>
      <c r="H174" s="266"/>
      <c r="I174" s="266"/>
      <c r="J174" s="266"/>
      <c r="K174" s="266"/>
      <c r="L174" s="266"/>
      <c r="M174" s="266"/>
      <c r="N174" s="266"/>
      <c r="O174" s="267"/>
    </row>
    <row r="175" spans="1:15" ht="15" customHeight="1" x14ac:dyDescent="0.35">
      <c r="A175" s="370" t="s">
        <v>186</v>
      </c>
      <c r="B175" s="371"/>
      <c r="C175" s="371"/>
      <c r="D175" s="371"/>
      <c r="E175" s="371"/>
      <c r="F175" s="371"/>
      <c r="G175" s="371"/>
      <c r="H175" s="371"/>
      <c r="I175" s="371"/>
      <c r="J175" s="372"/>
      <c r="K175" s="41" t="s">
        <v>74</v>
      </c>
      <c r="L175" s="165" t="s">
        <v>10</v>
      </c>
      <c r="M175" s="165" t="s">
        <v>75</v>
      </c>
      <c r="N175" s="165" t="s">
        <v>45</v>
      </c>
      <c r="O175" s="165" t="s">
        <v>76</v>
      </c>
    </row>
    <row r="176" spans="1:15" ht="30" customHeight="1" x14ac:dyDescent="0.35">
      <c r="A176" s="62" t="s">
        <v>187</v>
      </c>
      <c r="B176" s="355" t="s">
        <v>188</v>
      </c>
      <c r="C176" s="356"/>
      <c r="D176" s="356"/>
      <c r="E176" s="356"/>
      <c r="F176" s="356"/>
      <c r="G176" s="356"/>
      <c r="H176" s="356"/>
      <c r="I176" s="356"/>
      <c r="J176" s="357"/>
      <c r="K176" s="75">
        <v>35</v>
      </c>
      <c r="L176" s="45">
        <v>35</v>
      </c>
      <c r="M176" s="45"/>
      <c r="N176" s="64"/>
      <c r="O176" s="75" t="s">
        <v>102</v>
      </c>
    </row>
    <row r="177" spans="1:15" ht="30" customHeight="1" x14ac:dyDescent="0.35">
      <c r="A177" s="142"/>
      <c r="B177" s="265"/>
      <c r="C177" s="266"/>
      <c r="D177" s="266"/>
      <c r="E177" s="266"/>
      <c r="F177" s="266"/>
      <c r="G177" s="266"/>
      <c r="H177" s="266"/>
      <c r="I177" s="266"/>
      <c r="J177" s="266"/>
      <c r="K177" s="266"/>
      <c r="L177" s="266"/>
      <c r="M177" s="266"/>
      <c r="N177" s="266"/>
      <c r="O177" s="267"/>
    </row>
    <row r="178" spans="1:15" ht="30" customHeight="1" x14ac:dyDescent="0.35">
      <c r="A178" s="328" t="s">
        <v>189</v>
      </c>
      <c r="B178" s="328"/>
      <c r="C178" s="328"/>
      <c r="D178" s="328"/>
      <c r="E178" s="328"/>
      <c r="F178" s="328"/>
      <c r="G178" s="328"/>
      <c r="H178" s="328"/>
      <c r="I178" s="328"/>
      <c r="J178" s="328"/>
      <c r="K178" s="328"/>
      <c r="L178" s="328"/>
      <c r="M178" s="328"/>
      <c r="N178" s="328"/>
      <c r="O178" s="328"/>
    </row>
    <row r="179" spans="1:15" ht="15" customHeight="1" x14ac:dyDescent="0.35">
      <c r="A179" s="365" t="s">
        <v>73</v>
      </c>
      <c r="B179" s="366"/>
      <c r="C179" s="366"/>
      <c r="D179" s="366"/>
      <c r="E179" s="366"/>
      <c r="F179" s="366"/>
      <c r="G179" s="366"/>
      <c r="H179" s="366"/>
      <c r="I179" s="366"/>
      <c r="J179" s="367"/>
      <c r="K179" s="41" t="s">
        <v>74</v>
      </c>
      <c r="L179" s="165" t="s">
        <v>10</v>
      </c>
      <c r="M179" s="165" t="s">
        <v>75</v>
      </c>
      <c r="N179" s="165" t="s">
        <v>45</v>
      </c>
      <c r="O179" s="165" t="s">
        <v>76</v>
      </c>
    </row>
    <row r="180" spans="1:15" ht="30" customHeight="1" x14ac:dyDescent="0.35">
      <c r="A180" s="61" t="s">
        <v>190</v>
      </c>
      <c r="B180" s="287" t="s">
        <v>191</v>
      </c>
      <c r="C180" s="288"/>
      <c r="D180" s="288"/>
      <c r="E180" s="288"/>
      <c r="F180" s="288"/>
      <c r="G180" s="288"/>
      <c r="H180" s="288"/>
      <c r="I180" s="288"/>
      <c r="J180" s="369"/>
      <c r="K180" s="68">
        <v>5</v>
      </c>
      <c r="L180" s="163">
        <v>5</v>
      </c>
      <c r="M180" s="163"/>
      <c r="N180" s="63"/>
      <c r="O180" s="68" t="s">
        <v>96</v>
      </c>
    </row>
    <row r="181" spans="1:15" ht="30" customHeight="1" x14ac:dyDescent="0.35">
      <c r="A181" s="142"/>
      <c r="B181" s="265" t="s">
        <v>621</v>
      </c>
      <c r="C181" s="266"/>
      <c r="D181" s="266"/>
      <c r="E181" s="266"/>
      <c r="F181" s="266"/>
      <c r="G181" s="266"/>
      <c r="H181" s="266"/>
      <c r="I181" s="266"/>
      <c r="J181" s="266"/>
      <c r="K181" s="266"/>
      <c r="L181" s="266"/>
      <c r="M181" s="266"/>
      <c r="N181" s="266"/>
      <c r="O181" s="267"/>
    </row>
    <row r="182" spans="1:15" ht="78.75" customHeight="1" x14ac:dyDescent="0.35">
      <c r="A182" s="61" t="s">
        <v>192</v>
      </c>
      <c r="B182" s="261" t="s">
        <v>193</v>
      </c>
      <c r="C182" s="262"/>
      <c r="D182" s="262"/>
      <c r="E182" s="262"/>
      <c r="F182" s="262"/>
      <c r="G182" s="262"/>
      <c r="H182" s="262"/>
      <c r="I182" s="262"/>
      <c r="J182" s="341"/>
      <c r="K182" s="68">
        <v>10</v>
      </c>
      <c r="L182" s="47"/>
      <c r="M182" s="47"/>
      <c r="N182" s="47">
        <v>10</v>
      </c>
      <c r="O182" s="68" t="s">
        <v>96</v>
      </c>
    </row>
    <row r="183" spans="1:15" ht="30" customHeight="1" x14ac:dyDescent="0.35">
      <c r="A183" s="142"/>
      <c r="B183" s="265" t="s">
        <v>622</v>
      </c>
      <c r="C183" s="266"/>
      <c r="D183" s="266"/>
      <c r="E183" s="266"/>
      <c r="F183" s="266"/>
      <c r="G183" s="266"/>
      <c r="H183" s="266"/>
      <c r="I183" s="266"/>
      <c r="J183" s="266"/>
      <c r="K183" s="266"/>
      <c r="L183" s="266"/>
      <c r="M183" s="266"/>
      <c r="N183" s="266"/>
      <c r="O183" s="267"/>
    </row>
    <row r="184" spans="1:15" ht="15" customHeight="1" x14ac:dyDescent="0.4">
      <c r="A184" s="55"/>
      <c r="B184" s="56"/>
      <c r="C184" s="57"/>
      <c r="D184" s="57"/>
      <c r="E184" s="57"/>
      <c r="F184" s="57"/>
      <c r="G184" s="57"/>
      <c r="H184" s="57"/>
      <c r="I184" s="57"/>
      <c r="J184" s="57"/>
      <c r="K184" s="57"/>
      <c r="L184" s="57"/>
      <c r="M184" s="57"/>
      <c r="N184" s="57"/>
      <c r="O184" s="57"/>
    </row>
    <row r="185" spans="1:15" ht="15" customHeight="1" x14ac:dyDescent="0.35">
      <c r="A185" s="365" t="s">
        <v>73</v>
      </c>
      <c r="B185" s="366"/>
      <c r="C185" s="366"/>
      <c r="D185" s="366"/>
      <c r="E185" s="366"/>
      <c r="F185" s="366"/>
      <c r="G185" s="366"/>
      <c r="H185" s="366"/>
      <c r="I185" s="366"/>
      <c r="J185" s="367"/>
      <c r="K185" s="41" t="s">
        <v>74</v>
      </c>
      <c r="L185" s="165" t="s">
        <v>10</v>
      </c>
      <c r="M185" s="165" t="s">
        <v>75</v>
      </c>
      <c r="N185" s="165" t="s">
        <v>45</v>
      </c>
      <c r="O185" s="165" t="s">
        <v>76</v>
      </c>
    </row>
    <row r="186" spans="1:15" ht="30" customHeight="1" x14ac:dyDescent="0.35">
      <c r="A186" s="62" t="s">
        <v>194</v>
      </c>
      <c r="B186" s="355" t="s">
        <v>195</v>
      </c>
      <c r="C186" s="356"/>
      <c r="D186" s="356"/>
      <c r="E186" s="356"/>
      <c r="F186" s="356"/>
      <c r="G186" s="356"/>
      <c r="H186" s="356"/>
      <c r="I186" s="356"/>
      <c r="J186" s="357"/>
      <c r="K186" s="75">
        <v>5</v>
      </c>
      <c r="L186" s="47"/>
      <c r="M186" s="47"/>
      <c r="N186" s="47">
        <v>5</v>
      </c>
      <c r="O186" s="75" t="s">
        <v>96</v>
      </c>
    </row>
    <row r="187" spans="1:15" ht="30" customHeight="1" x14ac:dyDescent="0.35">
      <c r="A187" s="142"/>
      <c r="B187" s="265" t="s">
        <v>623</v>
      </c>
      <c r="C187" s="266"/>
      <c r="D187" s="266"/>
      <c r="E187" s="266"/>
      <c r="F187" s="266"/>
      <c r="G187" s="266"/>
      <c r="H187" s="266"/>
      <c r="I187" s="266"/>
      <c r="J187" s="266"/>
      <c r="K187" s="266"/>
      <c r="L187" s="266"/>
      <c r="M187" s="266"/>
      <c r="N187" s="266"/>
      <c r="O187" s="267"/>
    </row>
    <row r="188" spans="1:15" ht="30" customHeight="1" x14ac:dyDescent="0.35">
      <c r="A188" s="368" t="s">
        <v>91</v>
      </c>
      <c r="B188" s="368"/>
      <c r="C188" s="368"/>
      <c r="D188" s="368"/>
      <c r="E188" s="368"/>
      <c r="F188" s="368"/>
      <c r="G188" s="368"/>
      <c r="H188" s="368"/>
      <c r="I188" s="368"/>
      <c r="J188" s="368"/>
      <c r="K188" s="368"/>
      <c r="L188" s="368"/>
      <c r="M188" s="368"/>
      <c r="N188" s="368"/>
      <c r="O188" s="368"/>
    </row>
    <row r="189" spans="1:15" ht="15" customHeight="1" x14ac:dyDescent="0.35">
      <c r="A189" s="365" t="s">
        <v>73</v>
      </c>
      <c r="B189" s="366"/>
      <c r="C189" s="366"/>
      <c r="D189" s="366"/>
      <c r="E189" s="366"/>
      <c r="F189" s="366"/>
      <c r="G189" s="366"/>
      <c r="H189" s="366"/>
      <c r="I189" s="366"/>
      <c r="J189" s="367"/>
      <c r="K189" s="41" t="s">
        <v>74</v>
      </c>
      <c r="L189" s="165" t="s">
        <v>10</v>
      </c>
      <c r="M189" s="165" t="s">
        <v>75</v>
      </c>
      <c r="N189" s="165" t="s">
        <v>45</v>
      </c>
      <c r="O189" s="165" t="s">
        <v>76</v>
      </c>
    </row>
    <row r="190" spans="1:15" ht="30" customHeight="1" x14ac:dyDescent="0.35">
      <c r="A190" s="65" t="s">
        <v>196</v>
      </c>
      <c r="B190" s="261" t="s">
        <v>197</v>
      </c>
      <c r="C190" s="262"/>
      <c r="D190" s="262"/>
      <c r="E190" s="262"/>
      <c r="F190" s="262"/>
      <c r="G190" s="262"/>
      <c r="H190" s="262"/>
      <c r="I190" s="262"/>
      <c r="J190" s="341"/>
      <c r="K190" s="68">
        <v>10</v>
      </c>
      <c r="L190" s="47">
        <v>10</v>
      </c>
      <c r="M190" s="47"/>
      <c r="N190" s="47"/>
      <c r="O190" s="68" t="s">
        <v>96</v>
      </c>
    </row>
    <row r="191" spans="1:15" ht="30" customHeight="1" x14ac:dyDescent="0.35">
      <c r="A191" s="142"/>
      <c r="B191" s="265" t="s">
        <v>687</v>
      </c>
      <c r="C191" s="266"/>
      <c r="D191" s="266"/>
      <c r="E191" s="266"/>
      <c r="F191" s="266"/>
      <c r="G191" s="266"/>
      <c r="H191" s="266"/>
      <c r="I191" s="266"/>
      <c r="J191" s="266"/>
      <c r="K191" s="266"/>
      <c r="L191" s="266"/>
      <c r="M191" s="266"/>
      <c r="N191" s="266"/>
      <c r="O191" s="267"/>
    </row>
    <row r="192" spans="1:15" ht="15" customHeight="1" x14ac:dyDescent="0.4">
      <c r="A192" s="282"/>
      <c r="B192" s="282"/>
      <c r="C192" s="282"/>
      <c r="D192" s="282"/>
      <c r="E192" s="282"/>
      <c r="F192" s="282"/>
      <c r="G192" s="282"/>
      <c r="H192" s="282"/>
      <c r="I192" s="282"/>
      <c r="J192" s="282"/>
      <c r="K192" s="282"/>
      <c r="L192" s="282"/>
      <c r="M192" s="282"/>
      <c r="N192" s="282"/>
      <c r="O192" s="282"/>
    </row>
    <row r="193" spans="1:25" ht="15" customHeight="1" x14ac:dyDescent="0.4">
      <c r="A193" s="318" t="s">
        <v>125</v>
      </c>
      <c r="B193" s="319"/>
      <c r="C193" s="319"/>
      <c r="D193" s="212"/>
      <c r="E193" s="212"/>
      <c r="F193" s="212"/>
      <c r="G193" s="212"/>
      <c r="H193" s="212"/>
      <c r="I193" s="212"/>
      <c r="J193" s="212"/>
      <c r="K193" s="212"/>
      <c r="L193" s="212"/>
      <c r="M193" s="212"/>
      <c r="N193" s="212"/>
      <c r="O193" s="213"/>
    </row>
    <row r="194" spans="1:25" ht="60" customHeight="1" x14ac:dyDescent="0.35">
      <c r="A194" s="330"/>
      <c r="B194" s="331"/>
      <c r="C194" s="331"/>
      <c r="D194" s="331"/>
      <c r="E194" s="331"/>
      <c r="F194" s="331"/>
      <c r="G194" s="331"/>
      <c r="H194" s="331"/>
      <c r="I194" s="331"/>
      <c r="J194" s="331"/>
      <c r="K194" s="331"/>
      <c r="L194" s="331"/>
      <c r="M194" s="331"/>
      <c r="N194" s="331"/>
      <c r="O194" s="332"/>
    </row>
    <row r="195" spans="1:25" ht="60" customHeight="1" x14ac:dyDescent="0.35">
      <c r="A195" s="330"/>
      <c r="B195" s="331"/>
      <c r="C195" s="331"/>
      <c r="D195" s="331"/>
      <c r="E195" s="331"/>
      <c r="F195" s="331"/>
      <c r="G195" s="331"/>
      <c r="H195" s="331"/>
      <c r="I195" s="331"/>
      <c r="J195" s="331"/>
      <c r="K195" s="331"/>
      <c r="L195" s="331"/>
      <c r="M195" s="331"/>
      <c r="N195" s="331"/>
      <c r="O195" s="332"/>
    </row>
    <row r="196" spans="1:25" ht="60" customHeight="1" x14ac:dyDescent="0.35">
      <c r="A196" s="330"/>
      <c r="B196" s="331"/>
      <c r="C196" s="331"/>
      <c r="D196" s="331"/>
      <c r="E196" s="331"/>
      <c r="F196" s="331"/>
      <c r="G196" s="331"/>
      <c r="H196" s="331"/>
      <c r="I196" s="331"/>
      <c r="J196" s="331"/>
      <c r="K196" s="331"/>
      <c r="L196" s="331"/>
      <c r="M196" s="331"/>
      <c r="N196" s="331"/>
      <c r="O196" s="332"/>
    </row>
    <row r="197" spans="1:25" ht="60" customHeight="1" x14ac:dyDescent="0.35">
      <c r="A197" s="330"/>
      <c r="B197" s="331"/>
      <c r="C197" s="331"/>
      <c r="D197" s="331"/>
      <c r="E197" s="331"/>
      <c r="F197" s="331"/>
      <c r="G197" s="331"/>
      <c r="H197" s="331"/>
      <c r="I197" s="331"/>
      <c r="J197" s="331"/>
      <c r="K197" s="331"/>
      <c r="L197" s="331"/>
      <c r="M197" s="331"/>
      <c r="N197" s="331"/>
      <c r="O197" s="332"/>
    </row>
    <row r="198" spans="1:25" ht="60" customHeight="1" x14ac:dyDescent="0.35">
      <c r="A198" s="329"/>
      <c r="B198" s="329"/>
      <c r="C198" s="329"/>
      <c r="D198" s="329"/>
      <c r="E198" s="329"/>
      <c r="F198" s="329"/>
      <c r="G198" s="329"/>
      <c r="H198" s="329"/>
      <c r="I198" s="329"/>
      <c r="J198" s="329"/>
      <c r="K198" s="329"/>
      <c r="L198" s="329"/>
      <c r="M198" s="329"/>
      <c r="N198" s="329"/>
      <c r="O198" s="329"/>
    </row>
    <row r="199" spans="1:25" ht="12.75" customHeight="1" x14ac:dyDescent="0.35">
      <c r="A199" s="66" t="s">
        <v>6</v>
      </c>
      <c r="B199" s="66"/>
      <c r="C199" s="66"/>
      <c r="D199" s="66"/>
      <c r="E199" s="66"/>
      <c r="F199" s="66"/>
      <c r="G199" s="66"/>
      <c r="H199" s="66"/>
      <c r="I199" s="66"/>
      <c r="J199" s="66"/>
      <c r="K199" s="66"/>
      <c r="L199" s="66"/>
      <c r="M199" s="66"/>
      <c r="N199" s="66"/>
      <c r="O199" s="66"/>
    </row>
    <row r="200" spans="1:25" ht="12.75" customHeight="1" x14ac:dyDescent="0.35">
      <c r="A200" s="66" t="s">
        <v>6</v>
      </c>
      <c r="B200" s="66"/>
      <c r="C200" s="66"/>
      <c r="D200" s="66"/>
      <c r="E200" s="66"/>
      <c r="F200" s="66"/>
      <c r="G200" s="66"/>
      <c r="H200" s="66"/>
      <c r="I200" s="66"/>
      <c r="J200" s="66"/>
      <c r="K200" s="66"/>
      <c r="L200" s="66"/>
      <c r="M200" s="66"/>
      <c r="N200" s="66"/>
      <c r="O200" s="66"/>
    </row>
    <row r="201" spans="1:25" ht="13.15" x14ac:dyDescent="0.4">
      <c r="A201" s="117"/>
      <c r="B201" s="117"/>
      <c r="C201" s="117"/>
      <c r="D201" s="117"/>
      <c r="E201" s="117"/>
      <c r="F201" s="117"/>
      <c r="G201" s="117"/>
      <c r="H201" s="117"/>
      <c r="I201" s="117"/>
      <c r="J201" s="117"/>
      <c r="K201" s="117"/>
      <c r="L201" s="117"/>
      <c r="M201" s="117"/>
      <c r="N201" s="117"/>
      <c r="O201" s="117"/>
    </row>
    <row r="202" spans="1:25" ht="13.15" x14ac:dyDescent="0.4">
      <c r="A202" s="117"/>
      <c r="B202" s="117"/>
      <c r="C202" s="117"/>
      <c r="D202" s="117"/>
      <c r="E202" s="117"/>
      <c r="F202" s="117"/>
      <c r="G202" s="117"/>
      <c r="H202" s="117"/>
      <c r="I202" s="117"/>
      <c r="J202" s="117"/>
      <c r="K202" s="117"/>
      <c r="L202" s="117"/>
      <c r="M202" s="117"/>
      <c r="N202" s="117"/>
      <c r="O202" s="117"/>
    </row>
    <row r="203" spans="1:25" ht="30" customHeight="1" x14ac:dyDescent="0.55000000000000004">
      <c r="A203" s="363" t="s">
        <v>198</v>
      </c>
      <c r="B203" s="364"/>
      <c r="C203" s="364"/>
      <c r="D203" s="364"/>
      <c r="E203" s="364"/>
      <c r="F203" s="364"/>
      <c r="G203" s="364"/>
      <c r="H203" s="364"/>
      <c r="I203" s="364"/>
      <c r="J203" s="364"/>
      <c r="K203" s="364"/>
      <c r="L203" s="364"/>
      <c r="M203" s="364"/>
      <c r="N203" s="364"/>
      <c r="O203" s="364"/>
    </row>
    <row r="204" spans="1:25" ht="30" customHeight="1" x14ac:dyDescent="0.35">
      <c r="A204" s="294" t="s">
        <v>199</v>
      </c>
      <c r="B204" s="294"/>
      <c r="C204" s="294"/>
      <c r="D204" s="294"/>
      <c r="E204" s="294"/>
      <c r="F204" s="294"/>
      <c r="G204" s="294"/>
      <c r="H204" s="294"/>
      <c r="I204" s="294"/>
      <c r="J204" s="294"/>
      <c r="K204" s="294"/>
      <c r="L204" s="294"/>
      <c r="M204" s="294"/>
      <c r="N204" s="294"/>
      <c r="O204" s="294"/>
      <c r="R204" s="186" t="s">
        <v>80</v>
      </c>
      <c r="S204" s="187" t="s">
        <v>81</v>
      </c>
      <c r="T204" s="188" t="s">
        <v>82</v>
      </c>
      <c r="U204" s="189" t="s">
        <v>83</v>
      </c>
      <c r="V204" s="190" t="s">
        <v>84</v>
      </c>
      <c r="W204" s="191" t="s">
        <v>85</v>
      </c>
      <c r="X204" s="192" t="s">
        <v>86</v>
      </c>
      <c r="Y204" s="193" t="s">
        <v>87</v>
      </c>
    </row>
    <row r="205" spans="1:25" ht="13.5" x14ac:dyDescent="0.35">
      <c r="A205" s="268" t="s">
        <v>73</v>
      </c>
      <c r="B205" s="269"/>
      <c r="C205" s="269"/>
      <c r="D205" s="269"/>
      <c r="E205" s="269"/>
      <c r="F205" s="269"/>
      <c r="G205" s="269"/>
      <c r="H205" s="269"/>
      <c r="I205" s="269"/>
      <c r="J205" s="270"/>
      <c r="K205" s="44" t="s">
        <v>74</v>
      </c>
      <c r="L205" s="171" t="s">
        <v>10</v>
      </c>
      <c r="M205" s="171" t="s">
        <v>75</v>
      </c>
      <c r="N205" s="171" t="s">
        <v>45</v>
      </c>
      <c r="O205" s="171" t="s">
        <v>76</v>
      </c>
    </row>
    <row r="206" spans="1:25" ht="45" customHeight="1" x14ac:dyDescent="0.35">
      <c r="A206" s="67" t="s">
        <v>200</v>
      </c>
      <c r="B206" s="261" t="s">
        <v>201</v>
      </c>
      <c r="C206" s="262"/>
      <c r="D206" s="262"/>
      <c r="E206" s="262"/>
      <c r="F206" s="262"/>
      <c r="G206" s="262"/>
      <c r="H206" s="262"/>
      <c r="I206" s="262"/>
      <c r="J206" s="341"/>
      <c r="K206" s="68">
        <v>15</v>
      </c>
      <c r="L206" s="163">
        <v>15</v>
      </c>
      <c r="M206" s="163"/>
      <c r="N206" s="69"/>
      <c r="O206" s="68" t="s">
        <v>79</v>
      </c>
    </row>
    <row r="207" spans="1:25" ht="30" customHeight="1" x14ac:dyDescent="0.35">
      <c r="A207" s="142"/>
      <c r="B207" s="265" t="s">
        <v>681</v>
      </c>
      <c r="C207" s="266"/>
      <c r="D207" s="266"/>
      <c r="E207" s="266"/>
      <c r="F207" s="266"/>
      <c r="G207" s="266"/>
      <c r="H207" s="266"/>
      <c r="I207" s="266"/>
      <c r="J207" s="266"/>
      <c r="K207" s="266"/>
      <c r="L207" s="266"/>
      <c r="M207" s="266"/>
      <c r="N207" s="266"/>
      <c r="O207" s="267"/>
    </row>
    <row r="208" spans="1:25" ht="45" customHeight="1" x14ac:dyDescent="0.35">
      <c r="A208" s="67" t="s">
        <v>202</v>
      </c>
      <c r="B208" s="291" t="s">
        <v>203</v>
      </c>
      <c r="C208" s="292"/>
      <c r="D208" s="292"/>
      <c r="E208" s="292"/>
      <c r="F208" s="292"/>
      <c r="G208" s="292"/>
      <c r="H208" s="292"/>
      <c r="I208" s="292"/>
      <c r="J208" s="359"/>
      <c r="K208" s="68">
        <v>10</v>
      </c>
      <c r="L208" s="47"/>
      <c r="M208" s="47"/>
      <c r="N208" s="47">
        <v>10</v>
      </c>
      <c r="O208" s="70"/>
    </row>
    <row r="209" spans="1:15" ht="30" customHeight="1" x14ac:dyDescent="0.35">
      <c r="A209" s="142"/>
      <c r="B209" s="265" t="s">
        <v>638</v>
      </c>
      <c r="C209" s="266"/>
      <c r="D209" s="266"/>
      <c r="E209" s="266"/>
      <c r="F209" s="266"/>
      <c r="G209" s="266"/>
      <c r="H209" s="266"/>
      <c r="I209" s="266"/>
      <c r="J209" s="266"/>
      <c r="K209" s="266"/>
      <c r="L209" s="266"/>
      <c r="M209" s="266"/>
      <c r="N209" s="266"/>
      <c r="O209" s="267"/>
    </row>
    <row r="210" spans="1:15" ht="45" customHeight="1" x14ac:dyDescent="0.35">
      <c r="A210" s="67" t="s">
        <v>204</v>
      </c>
      <c r="B210" s="261" t="s">
        <v>205</v>
      </c>
      <c r="C210" s="263"/>
      <c r="D210" s="263"/>
      <c r="E210" s="263"/>
      <c r="F210" s="263"/>
      <c r="G210" s="263"/>
      <c r="H210" s="263"/>
      <c r="I210" s="263"/>
      <c r="J210" s="264"/>
      <c r="K210" s="68">
        <v>10</v>
      </c>
      <c r="L210" s="47">
        <v>10</v>
      </c>
      <c r="M210" s="47"/>
      <c r="N210" s="47"/>
      <c r="O210" s="68"/>
    </row>
    <row r="211" spans="1:15" ht="30" customHeight="1" x14ac:dyDescent="0.35">
      <c r="A211" s="142"/>
      <c r="B211" s="265"/>
      <c r="C211" s="266"/>
      <c r="D211" s="266"/>
      <c r="E211" s="266"/>
      <c r="F211" s="266"/>
      <c r="G211" s="266"/>
      <c r="H211" s="266"/>
      <c r="I211" s="266"/>
      <c r="J211" s="266"/>
      <c r="K211" s="266"/>
      <c r="L211" s="266"/>
      <c r="M211" s="266"/>
      <c r="N211" s="266"/>
      <c r="O211" s="267"/>
    </row>
    <row r="212" spans="1:15" ht="45" customHeight="1" x14ac:dyDescent="0.35">
      <c r="A212" s="67" t="s">
        <v>206</v>
      </c>
      <c r="B212" s="261" t="s">
        <v>207</v>
      </c>
      <c r="C212" s="262"/>
      <c r="D212" s="262"/>
      <c r="E212" s="262"/>
      <c r="F212" s="262"/>
      <c r="G212" s="262"/>
      <c r="H212" s="262"/>
      <c r="I212" s="262"/>
      <c r="J212" s="341"/>
      <c r="K212" s="68">
        <v>10</v>
      </c>
      <c r="L212" s="47"/>
      <c r="M212" s="47"/>
      <c r="N212" s="47">
        <v>10</v>
      </c>
      <c r="O212" s="68"/>
    </row>
    <row r="213" spans="1:15" ht="30" customHeight="1" x14ac:dyDescent="0.35">
      <c r="A213" s="142"/>
      <c r="B213" s="265" t="s">
        <v>624</v>
      </c>
      <c r="C213" s="266"/>
      <c r="D213" s="266"/>
      <c r="E213" s="266"/>
      <c r="F213" s="266"/>
      <c r="G213" s="266"/>
      <c r="H213" s="266"/>
      <c r="I213" s="266"/>
      <c r="J213" s="266"/>
      <c r="K213" s="266"/>
      <c r="L213" s="266"/>
      <c r="M213" s="266"/>
      <c r="N213" s="266"/>
      <c r="O213" s="267"/>
    </row>
    <row r="214" spans="1:15" ht="30" customHeight="1" x14ac:dyDescent="0.35">
      <c r="A214" s="71" t="s">
        <v>208</v>
      </c>
      <c r="B214" s="291" t="s">
        <v>209</v>
      </c>
      <c r="C214" s="292"/>
      <c r="D214" s="292"/>
      <c r="E214" s="292"/>
      <c r="F214" s="292"/>
      <c r="G214" s="292"/>
      <c r="H214" s="292"/>
      <c r="I214" s="292"/>
      <c r="J214" s="359"/>
      <c r="K214" s="68">
        <v>10</v>
      </c>
      <c r="L214" s="47">
        <v>10</v>
      </c>
      <c r="M214" s="47"/>
      <c r="N214" s="47"/>
      <c r="O214" s="68" t="s">
        <v>102</v>
      </c>
    </row>
    <row r="215" spans="1:15" ht="30" customHeight="1" x14ac:dyDescent="0.35">
      <c r="A215" s="142"/>
      <c r="B215" s="360"/>
      <c r="C215" s="361"/>
      <c r="D215" s="361"/>
      <c r="E215" s="361"/>
      <c r="F215" s="361"/>
      <c r="G215" s="361"/>
      <c r="H215" s="361"/>
      <c r="I215" s="361"/>
      <c r="J215" s="361"/>
      <c r="K215" s="361"/>
      <c r="L215" s="361"/>
      <c r="M215" s="361"/>
      <c r="N215" s="361"/>
      <c r="O215" s="362"/>
    </row>
    <row r="216" spans="1:15" ht="30" customHeight="1" x14ac:dyDescent="0.35">
      <c r="A216" s="358" t="s">
        <v>210</v>
      </c>
      <c r="B216" s="358"/>
      <c r="C216" s="358"/>
      <c r="D216" s="358"/>
      <c r="E216" s="358"/>
      <c r="F216" s="358"/>
      <c r="G216" s="358"/>
      <c r="H216" s="358"/>
      <c r="I216" s="358"/>
      <c r="J216" s="358"/>
      <c r="K216" s="358"/>
      <c r="L216" s="358"/>
      <c r="M216" s="358"/>
      <c r="N216" s="358"/>
      <c r="O216" s="358"/>
    </row>
    <row r="217" spans="1:15" ht="13.5" x14ac:dyDescent="0.35">
      <c r="A217" s="268" t="s">
        <v>73</v>
      </c>
      <c r="B217" s="269"/>
      <c r="C217" s="269"/>
      <c r="D217" s="269"/>
      <c r="E217" s="269"/>
      <c r="F217" s="269"/>
      <c r="G217" s="269"/>
      <c r="H217" s="269"/>
      <c r="I217" s="269"/>
      <c r="J217" s="270"/>
      <c r="K217" s="44" t="s">
        <v>74</v>
      </c>
      <c r="L217" s="171" t="s">
        <v>10</v>
      </c>
      <c r="M217" s="171" t="s">
        <v>75</v>
      </c>
      <c r="N217" s="171" t="s">
        <v>45</v>
      </c>
      <c r="O217" s="171" t="s">
        <v>76</v>
      </c>
    </row>
    <row r="218" spans="1:15" ht="60" customHeight="1" x14ac:dyDescent="0.35">
      <c r="A218" s="67" t="s">
        <v>211</v>
      </c>
      <c r="B218" s="261" t="s">
        <v>212</v>
      </c>
      <c r="C218" s="263"/>
      <c r="D218" s="263"/>
      <c r="E218" s="263"/>
      <c r="F218" s="263"/>
      <c r="G218" s="263"/>
      <c r="H218" s="263"/>
      <c r="I218" s="263"/>
      <c r="J218" s="264"/>
      <c r="K218" s="68">
        <v>10</v>
      </c>
      <c r="L218" s="163">
        <v>10</v>
      </c>
      <c r="M218" s="163"/>
      <c r="N218" s="73"/>
      <c r="O218" s="68" t="s">
        <v>79</v>
      </c>
    </row>
    <row r="219" spans="1:15" ht="30" customHeight="1" x14ac:dyDescent="0.35">
      <c r="A219" s="142"/>
      <c r="B219" s="265" t="s">
        <v>682</v>
      </c>
      <c r="C219" s="266"/>
      <c r="D219" s="266"/>
      <c r="E219" s="266"/>
      <c r="F219" s="266"/>
      <c r="G219" s="266"/>
      <c r="H219" s="266"/>
      <c r="I219" s="266"/>
      <c r="J219" s="266"/>
      <c r="K219" s="266"/>
      <c r="L219" s="266"/>
      <c r="M219" s="266"/>
      <c r="N219" s="266"/>
      <c r="O219" s="267"/>
    </row>
    <row r="220" spans="1:15" ht="45" customHeight="1" x14ac:dyDescent="0.35">
      <c r="A220" s="67" t="s">
        <v>213</v>
      </c>
      <c r="B220" s="261" t="s">
        <v>214</v>
      </c>
      <c r="C220" s="263"/>
      <c r="D220" s="263"/>
      <c r="E220" s="263"/>
      <c r="F220" s="263"/>
      <c r="G220" s="263"/>
      <c r="H220" s="263"/>
      <c r="I220" s="263"/>
      <c r="J220" s="264"/>
      <c r="K220" s="164">
        <v>10</v>
      </c>
      <c r="L220" s="47"/>
      <c r="M220" s="47"/>
      <c r="N220" s="47">
        <v>10</v>
      </c>
      <c r="O220" s="68" t="s">
        <v>79</v>
      </c>
    </row>
    <row r="221" spans="1:15" ht="30" customHeight="1" x14ac:dyDescent="0.35">
      <c r="A221" s="142"/>
      <c r="B221" s="265" t="s">
        <v>625</v>
      </c>
      <c r="C221" s="266"/>
      <c r="D221" s="266"/>
      <c r="E221" s="266"/>
      <c r="F221" s="266"/>
      <c r="G221" s="266"/>
      <c r="H221" s="266"/>
      <c r="I221" s="266"/>
      <c r="J221" s="266"/>
      <c r="K221" s="266"/>
      <c r="L221" s="266"/>
      <c r="M221" s="266"/>
      <c r="N221" s="266"/>
      <c r="O221" s="267"/>
    </row>
    <row r="222" spans="1:15" ht="30" customHeight="1" x14ac:dyDescent="0.4">
      <c r="A222" s="67" t="s">
        <v>215</v>
      </c>
      <c r="B222" s="352" t="s">
        <v>216</v>
      </c>
      <c r="C222" s="353"/>
      <c r="D222" s="353"/>
      <c r="E222" s="353"/>
      <c r="F222" s="353"/>
      <c r="G222" s="353"/>
      <c r="H222" s="353"/>
      <c r="I222" s="353"/>
      <c r="J222" s="354"/>
      <c r="K222" s="68">
        <v>5</v>
      </c>
      <c r="L222" s="47">
        <v>5</v>
      </c>
      <c r="M222" s="47"/>
      <c r="N222" s="47"/>
      <c r="O222" s="68"/>
    </row>
    <row r="223" spans="1:15" ht="30" customHeight="1" x14ac:dyDescent="0.35">
      <c r="A223" s="142"/>
      <c r="B223" s="265"/>
      <c r="C223" s="266"/>
      <c r="D223" s="266"/>
      <c r="E223" s="266"/>
      <c r="F223" s="266"/>
      <c r="G223" s="266"/>
      <c r="H223" s="266"/>
      <c r="I223" s="266"/>
      <c r="J223" s="266"/>
      <c r="K223" s="266"/>
      <c r="L223" s="266"/>
      <c r="M223" s="266"/>
      <c r="N223" s="266"/>
      <c r="O223" s="267"/>
    </row>
    <row r="224" spans="1:15" ht="13.9" x14ac:dyDescent="0.4">
      <c r="A224" s="55"/>
      <c r="B224" s="56"/>
      <c r="C224" s="57"/>
      <c r="D224" s="57"/>
      <c r="E224" s="57"/>
      <c r="F224" s="57"/>
      <c r="G224" s="57"/>
      <c r="H224" s="57"/>
      <c r="I224" s="57"/>
      <c r="J224" s="57"/>
      <c r="K224" s="57"/>
      <c r="L224" s="57"/>
      <c r="M224" s="57"/>
      <c r="N224" s="57"/>
      <c r="O224" s="57"/>
    </row>
    <row r="225" spans="1:15" ht="13.5" x14ac:dyDescent="0.35">
      <c r="A225" s="321" t="s">
        <v>73</v>
      </c>
      <c r="B225" s="321"/>
      <c r="C225" s="321"/>
      <c r="D225" s="321"/>
      <c r="E225" s="321"/>
      <c r="F225" s="321"/>
      <c r="G225" s="321"/>
      <c r="H225" s="321"/>
      <c r="I225" s="321"/>
      <c r="J225" s="321"/>
      <c r="K225" s="44" t="s">
        <v>74</v>
      </c>
      <c r="L225" s="171" t="s">
        <v>10</v>
      </c>
      <c r="M225" s="171" t="s">
        <v>75</v>
      </c>
      <c r="N225" s="171" t="s">
        <v>45</v>
      </c>
      <c r="O225" s="171" t="s">
        <v>76</v>
      </c>
    </row>
    <row r="226" spans="1:15" ht="30" customHeight="1" x14ac:dyDescent="0.35">
      <c r="A226" s="67" t="s">
        <v>217</v>
      </c>
      <c r="B226" s="355" t="s">
        <v>218</v>
      </c>
      <c r="C226" s="356"/>
      <c r="D226" s="356"/>
      <c r="E226" s="356"/>
      <c r="F226" s="356"/>
      <c r="G226" s="356"/>
      <c r="H226" s="356"/>
      <c r="I226" s="356"/>
      <c r="J226" s="357"/>
      <c r="K226" s="164">
        <v>10</v>
      </c>
      <c r="L226" s="47">
        <v>10</v>
      </c>
      <c r="M226" s="47"/>
      <c r="N226" s="47"/>
      <c r="O226" s="68"/>
    </row>
    <row r="227" spans="1:15" ht="30" customHeight="1" x14ac:dyDescent="0.35">
      <c r="A227" s="142"/>
      <c r="B227" s="265" t="s">
        <v>218</v>
      </c>
      <c r="C227" s="266"/>
      <c r="D227" s="266"/>
      <c r="E227" s="266"/>
      <c r="F227" s="266"/>
      <c r="G227" s="266"/>
      <c r="H227" s="266"/>
      <c r="I227" s="266"/>
      <c r="J227" s="266"/>
      <c r="K227" s="266"/>
      <c r="L227" s="266"/>
      <c r="M227" s="266"/>
      <c r="N227" s="266"/>
      <c r="O227" s="267"/>
    </row>
    <row r="228" spans="1:15" ht="45" customHeight="1" x14ac:dyDescent="0.35">
      <c r="A228" s="67" t="s">
        <v>219</v>
      </c>
      <c r="B228" s="261" t="s">
        <v>220</v>
      </c>
      <c r="C228" s="263"/>
      <c r="D228" s="263"/>
      <c r="E228" s="263"/>
      <c r="F228" s="263"/>
      <c r="G228" s="263"/>
      <c r="H228" s="263"/>
      <c r="I228" s="263"/>
      <c r="J228" s="264"/>
      <c r="K228" s="68">
        <v>10</v>
      </c>
      <c r="L228" s="47">
        <v>10</v>
      </c>
      <c r="M228" s="47"/>
      <c r="N228" s="47"/>
      <c r="O228" s="68"/>
    </row>
    <row r="229" spans="1:15" ht="30" customHeight="1" x14ac:dyDescent="0.35">
      <c r="A229" s="142"/>
      <c r="B229" s="265"/>
      <c r="C229" s="266"/>
      <c r="D229" s="266"/>
      <c r="E229" s="266"/>
      <c r="F229" s="266"/>
      <c r="G229" s="266"/>
      <c r="H229" s="266"/>
      <c r="I229" s="266"/>
      <c r="J229" s="266"/>
      <c r="K229" s="266"/>
      <c r="L229" s="266"/>
      <c r="M229" s="266"/>
      <c r="N229" s="266"/>
      <c r="O229" s="267"/>
    </row>
    <row r="230" spans="1:15" ht="60" customHeight="1" x14ac:dyDescent="0.35">
      <c r="A230" s="67" t="s">
        <v>221</v>
      </c>
      <c r="B230" s="261" t="s">
        <v>222</v>
      </c>
      <c r="C230" s="263"/>
      <c r="D230" s="263"/>
      <c r="E230" s="263"/>
      <c r="F230" s="263"/>
      <c r="G230" s="263"/>
      <c r="H230" s="263"/>
      <c r="I230" s="263"/>
      <c r="J230" s="264"/>
      <c r="K230" s="181">
        <v>5</v>
      </c>
      <c r="L230" s="47">
        <v>5</v>
      </c>
      <c r="M230" s="47"/>
      <c r="N230" s="47"/>
      <c r="O230" s="68" t="s">
        <v>102</v>
      </c>
    </row>
    <row r="231" spans="1:15" ht="30" customHeight="1" x14ac:dyDescent="0.35">
      <c r="A231" s="142"/>
      <c r="B231" s="265"/>
      <c r="C231" s="266"/>
      <c r="D231" s="266"/>
      <c r="E231" s="266"/>
      <c r="F231" s="266"/>
      <c r="G231" s="266"/>
      <c r="H231" s="266"/>
      <c r="I231" s="266"/>
      <c r="J231" s="266"/>
      <c r="K231" s="266"/>
      <c r="L231" s="266"/>
      <c r="M231" s="266"/>
      <c r="N231" s="266"/>
      <c r="O231" s="267"/>
    </row>
    <row r="232" spans="1:15" ht="60" customHeight="1" x14ac:dyDescent="0.35">
      <c r="A232" s="67" t="s">
        <v>223</v>
      </c>
      <c r="B232" s="261" t="s">
        <v>224</v>
      </c>
      <c r="C232" s="263"/>
      <c r="D232" s="263"/>
      <c r="E232" s="263"/>
      <c r="F232" s="263"/>
      <c r="G232" s="263"/>
      <c r="H232" s="263"/>
      <c r="I232" s="263"/>
      <c r="J232" s="264"/>
      <c r="K232" s="68">
        <v>5</v>
      </c>
      <c r="L232" s="47">
        <v>5</v>
      </c>
      <c r="M232" s="47"/>
      <c r="N232" s="47"/>
      <c r="O232" s="68" t="s">
        <v>102</v>
      </c>
    </row>
    <row r="233" spans="1:15" ht="30" customHeight="1" x14ac:dyDescent="0.35">
      <c r="A233" s="142"/>
      <c r="B233" s="265" t="s">
        <v>626</v>
      </c>
      <c r="C233" s="266"/>
      <c r="D233" s="266"/>
      <c r="E233" s="266"/>
      <c r="F233" s="266"/>
      <c r="G233" s="266"/>
      <c r="H233" s="266"/>
      <c r="I233" s="266"/>
      <c r="J233" s="266"/>
      <c r="K233" s="266"/>
      <c r="L233" s="266"/>
      <c r="M233" s="266"/>
      <c r="N233" s="266"/>
      <c r="O233" s="267"/>
    </row>
    <row r="234" spans="1:15" ht="60" customHeight="1" x14ac:dyDescent="0.35">
      <c r="A234" s="67" t="s">
        <v>225</v>
      </c>
      <c r="B234" s="261" t="s">
        <v>226</v>
      </c>
      <c r="C234" s="263"/>
      <c r="D234" s="263"/>
      <c r="E234" s="263"/>
      <c r="F234" s="263"/>
      <c r="G234" s="263"/>
      <c r="H234" s="263"/>
      <c r="I234" s="263"/>
      <c r="J234" s="264"/>
      <c r="K234" s="68">
        <v>5</v>
      </c>
      <c r="L234" s="47">
        <v>5</v>
      </c>
      <c r="M234" s="47"/>
      <c r="N234" s="47"/>
      <c r="O234" s="68"/>
    </row>
    <row r="235" spans="1:15" ht="30" customHeight="1" x14ac:dyDescent="0.35">
      <c r="A235" s="142"/>
      <c r="B235" s="265"/>
      <c r="C235" s="266"/>
      <c r="D235" s="266"/>
      <c r="E235" s="266"/>
      <c r="F235" s="266"/>
      <c r="G235" s="266"/>
      <c r="H235" s="266"/>
      <c r="I235" s="266"/>
      <c r="J235" s="266"/>
      <c r="K235" s="266"/>
      <c r="L235" s="266"/>
      <c r="M235" s="266"/>
      <c r="N235" s="266"/>
      <c r="O235" s="267"/>
    </row>
    <row r="236" spans="1:15" ht="45" customHeight="1" x14ac:dyDescent="0.35">
      <c r="A236" s="67" t="s">
        <v>227</v>
      </c>
      <c r="B236" s="261" t="s">
        <v>228</v>
      </c>
      <c r="C236" s="263"/>
      <c r="D236" s="263"/>
      <c r="E236" s="263"/>
      <c r="F236" s="263"/>
      <c r="G236" s="263"/>
      <c r="H236" s="263"/>
      <c r="I236" s="263"/>
      <c r="J236" s="264"/>
      <c r="K236" s="181">
        <v>5</v>
      </c>
      <c r="L236" s="163">
        <v>5</v>
      </c>
      <c r="M236" s="163"/>
      <c r="N236" s="162"/>
      <c r="O236" s="68" t="s">
        <v>102</v>
      </c>
    </row>
    <row r="237" spans="1:15" ht="30" customHeight="1" x14ac:dyDescent="0.35">
      <c r="A237" s="142"/>
      <c r="B237" s="265"/>
      <c r="C237" s="266"/>
      <c r="D237" s="266"/>
      <c r="E237" s="266"/>
      <c r="F237" s="266"/>
      <c r="G237" s="266"/>
      <c r="H237" s="266"/>
      <c r="I237" s="266"/>
      <c r="J237" s="266"/>
      <c r="K237" s="266"/>
      <c r="L237" s="266"/>
      <c r="M237" s="266"/>
      <c r="N237" s="266"/>
      <c r="O237" s="267"/>
    </row>
    <row r="238" spans="1:15" ht="30" customHeight="1" x14ac:dyDescent="0.35">
      <c r="A238" s="67" t="s">
        <v>229</v>
      </c>
      <c r="B238" s="261" t="s">
        <v>230</v>
      </c>
      <c r="C238" s="262"/>
      <c r="D238" s="262"/>
      <c r="E238" s="262"/>
      <c r="F238" s="262"/>
      <c r="G238" s="262"/>
      <c r="H238" s="262"/>
      <c r="I238" s="262"/>
      <c r="J238" s="341"/>
      <c r="K238" s="68">
        <v>15</v>
      </c>
      <c r="L238" s="47"/>
      <c r="M238" s="47"/>
      <c r="N238" s="47">
        <v>15</v>
      </c>
      <c r="O238" s="68" t="s">
        <v>96</v>
      </c>
    </row>
    <row r="239" spans="1:15" ht="30" customHeight="1" x14ac:dyDescent="0.35">
      <c r="A239" s="142"/>
      <c r="B239" s="265" t="s">
        <v>627</v>
      </c>
      <c r="C239" s="266"/>
      <c r="D239" s="266"/>
      <c r="E239" s="266"/>
      <c r="F239" s="266"/>
      <c r="G239" s="266"/>
      <c r="H239" s="266"/>
      <c r="I239" s="266"/>
      <c r="J239" s="266"/>
      <c r="K239" s="266"/>
      <c r="L239" s="266"/>
      <c r="M239" s="266"/>
      <c r="N239" s="266"/>
      <c r="O239" s="267"/>
    </row>
    <row r="240" spans="1:15" ht="30" customHeight="1" x14ac:dyDescent="0.35">
      <c r="A240" s="67" t="s">
        <v>231</v>
      </c>
      <c r="B240" s="261" t="s">
        <v>232</v>
      </c>
      <c r="C240" s="263"/>
      <c r="D240" s="263"/>
      <c r="E240" s="263"/>
      <c r="F240" s="263"/>
      <c r="G240" s="263"/>
      <c r="H240" s="263"/>
      <c r="I240" s="263"/>
      <c r="J240" s="264"/>
      <c r="K240" s="181">
        <v>5</v>
      </c>
      <c r="L240" s="47">
        <v>5</v>
      </c>
      <c r="M240" s="47"/>
      <c r="N240" s="47"/>
      <c r="O240" s="68"/>
    </row>
    <row r="241" spans="1:15" ht="30" customHeight="1" x14ac:dyDescent="0.35">
      <c r="A241" s="142"/>
      <c r="B241" s="265"/>
      <c r="C241" s="266"/>
      <c r="D241" s="266"/>
      <c r="E241" s="266"/>
      <c r="F241" s="266"/>
      <c r="G241" s="266"/>
      <c r="H241" s="266"/>
      <c r="I241" s="266"/>
      <c r="J241" s="266"/>
      <c r="K241" s="266"/>
      <c r="L241" s="266"/>
      <c r="M241" s="266"/>
      <c r="N241" s="266"/>
      <c r="O241" s="267"/>
    </row>
    <row r="242" spans="1:15" ht="60" customHeight="1" x14ac:dyDescent="0.35">
      <c r="A242" s="61" t="s">
        <v>233</v>
      </c>
      <c r="B242" s="261" t="s">
        <v>234</v>
      </c>
      <c r="C242" s="263"/>
      <c r="D242" s="263"/>
      <c r="E242" s="263"/>
      <c r="F242" s="263"/>
      <c r="G242" s="263"/>
      <c r="H242" s="263"/>
      <c r="I242" s="263"/>
      <c r="J242" s="264"/>
      <c r="K242" s="68">
        <v>10</v>
      </c>
      <c r="L242" s="47">
        <v>10</v>
      </c>
      <c r="M242" s="47"/>
      <c r="N242" s="47"/>
      <c r="O242" s="68"/>
    </row>
    <row r="243" spans="1:15" ht="30" customHeight="1" x14ac:dyDescent="0.35">
      <c r="A243" s="142"/>
      <c r="B243" s="265"/>
      <c r="C243" s="266"/>
      <c r="D243" s="266"/>
      <c r="E243" s="266"/>
      <c r="F243" s="266"/>
      <c r="G243" s="266"/>
      <c r="H243" s="266"/>
      <c r="I243" s="266"/>
      <c r="J243" s="266"/>
      <c r="K243" s="266"/>
      <c r="L243" s="266"/>
      <c r="M243" s="266"/>
      <c r="N243" s="266"/>
      <c r="O243" s="267"/>
    </row>
    <row r="244" spans="1:15" ht="60" customHeight="1" x14ac:dyDescent="0.35">
      <c r="A244" s="67" t="s">
        <v>235</v>
      </c>
      <c r="B244" s="261" t="s">
        <v>236</v>
      </c>
      <c r="C244" s="263"/>
      <c r="D244" s="263"/>
      <c r="E244" s="263"/>
      <c r="F244" s="263"/>
      <c r="G244" s="263"/>
      <c r="H244" s="263"/>
      <c r="I244" s="263"/>
      <c r="J244" s="264"/>
      <c r="K244" s="68">
        <v>5</v>
      </c>
      <c r="L244" s="163"/>
      <c r="M244" s="163">
        <v>5</v>
      </c>
      <c r="N244" s="73"/>
      <c r="O244" s="68" t="s">
        <v>102</v>
      </c>
    </row>
    <row r="245" spans="1:15" ht="30" customHeight="1" x14ac:dyDescent="0.35">
      <c r="A245" s="142"/>
      <c r="B245" s="265" t="s">
        <v>628</v>
      </c>
      <c r="C245" s="266"/>
      <c r="D245" s="266"/>
      <c r="E245" s="266"/>
      <c r="F245" s="266"/>
      <c r="G245" s="266"/>
      <c r="H245" s="266"/>
      <c r="I245" s="266"/>
      <c r="J245" s="266"/>
      <c r="K245" s="266"/>
      <c r="L245" s="266"/>
      <c r="M245" s="266"/>
      <c r="N245" s="266"/>
      <c r="O245" s="267"/>
    </row>
    <row r="246" spans="1:15" ht="30" customHeight="1" x14ac:dyDescent="0.35">
      <c r="A246" s="67" t="s">
        <v>237</v>
      </c>
      <c r="B246" s="261" t="s">
        <v>238</v>
      </c>
      <c r="C246" s="263"/>
      <c r="D246" s="263"/>
      <c r="E246" s="263"/>
      <c r="F246" s="263"/>
      <c r="G246" s="263"/>
      <c r="H246" s="263"/>
      <c r="I246" s="263"/>
      <c r="J246" s="264"/>
      <c r="K246" s="75">
        <v>10</v>
      </c>
      <c r="L246" s="47"/>
      <c r="M246" s="47"/>
      <c r="N246" s="47">
        <v>10</v>
      </c>
      <c r="O246" s="75" t="s">
        <v>79</v>
      </c>
    </row>
    <row r="247" spans="1:15" ht="30" customHeight="1" x14ac:dyDescent="0.4">
      <c r="A247" s="142"/>
      <c r="B247" s="335" t="s">
        <v>688</v>
      </c>
      <c r="C247" s="336"/>
      <c r="D247" s="336"/>
      <c r="E247" s="336"/>
      <c r="F247" s="336"/>
      <c r="G247" s="336"/>
      <c r="H247" s="336"/>
      <c r="I247" s="336"/>
      <c r="J247" s="336"/>
      <c r="K247" s="336"/>
      <c r="L247" s="336"/>
      <c r="M247" s="336"/>
      <c r="N247" s="336"/>
      <c r="O247" s="337"/>
    </row>
    <row r="248" spans="1:15" ht="13.9" x14ac:dyDescent="0.4">
      <c r="A248" s="55"/>
      <c r="B248" s="56"/>
      <c r="C248" s="57"/>
      <c r="D248" s="57"/>
      <c r="E248" s="57"/>
      <c r="F248" s="57"/>
      <c r="G248" s="57"/>
      <c r="H248" s="57"/>
      <c r="I248" s="57"/>
      <c r="J248" s="57"/>
      <c r="K248" s="57"/>
      <c r="L248" s="57"/>
      <c r="M248" s="57"/>
      <c r="N248" s="57"/>
      <c r="O248" s="57"/>
    </row>
    <row r="249" spans="1:15" ht="13.5" x14ac:dyDescent="0.35">
      <c r="A249" s="321" t="s">
        <v>73</v>
      </c>
      <c r="B249" s="321"/>
      <c r="C249" s="321"/>
      <c r="D249" s="321"/>
      <c r="E249" s="321"/>
      <c r="F249" s="321"/>
      <c r="G249" s="321"/>
      <c r="H249" s="321"/>
      <c r="I249" s="321"/>
      <c r="J249" s="321"/>
      <c r="K249" s="44" t="s">
        <v>74</v>
      </c>
      <c r="L249" s="171" t="s">
        <v>10</v>
      </c>
      <c r="M249" s="171" t="s">
        <v>75</v>
      </c>
      <c r="N249" s="171" t="s">
        <v>45</v>
      </c>
      <c r="O249" s="171" t="s">
        <v>76</v>
      </c>
    </row>
    <row r="250" spans="1:15" ht="30" customHeight="1" x14ac:dyDescent="0.4">
      <c r="A250" s="67" t="s">
        <v>239</v>
      </c>
      <c r="B250" s="352" t="s">
        <v>240</v>
      </c>
      <c r="C250" s="353"/>
      <c r="D250" s="353"/>
      <c r="E250" s="353"/>
      <c r="F250" s="353"/>
      <c r="G250" s="353"/>
      <c r="H250" s="353"/>
      <c r="I250" s="353"/>
      <c r="J250" s="354"/>
      <c r="K250" s="75">
        <v>10</v>
      </c>
      <c r="L250" s="47"/>
      <c r="M250" s="47"/>
      <c r="N250" s="47">
        <v>10</v>
      </c>
      <c r="O250" s="75"/>
    </row>
    <row r="251" spans="1:15" ht="30" customHeight="1" x14ac:dyDescent="0.35">
      <c r="A251" s="142"/>
      <c r="B251" s="265" t="s">
        <v>647</v>
      </c>
      <c r="C251" s="266"/>
      <c r="D251" s="266"/>
      <c r="E251" s="266"/>
      <c r="F251" s="266"/>
      <c r="G251" s="266"/>
      <c r="H251" s="266"/>
      <c r="I251" s="266"/>
      <c r="J251" s="266"/>
      <c r="K251" s="266"/>
      <c r="L251" s="266"/>
      <c r="M251" s="266"/>
      <c r="N251" s="266"/>
      <c r="O251" s="267"/>
    </row>
    <row r="252" spans="1:15" ht="30" customHeight="1" x14ac:dyDescent="0.35">
      <c r="A252" s="61" t="s">
        <v>241</v>
      </c>
      <c r="B252" s="261" t="s">
        <v>242</v>
      </c>
      <c r="C252" s="263"/>
      <c r="D252" s="263"/>
      <c r="E252" s="263"/>
      <c r="F252" s="263"/>
      <c r="G252" s="263"/>
      <c r="H252" s="263"/>
      <c r="I252" s="263"/>
      <c r="J252" s="264"/>
      <c r="K252" s="75">
        <v>10</v>
      </c>
      <c r="L252" s="163">
        <v>10</v>
      </c>
      <c r="M252" s="163"/>
      <c r="N252" s="165"/>
      <c r="O252" s="75" t="s">
        <v>79</v>
      </c>
    </row>
    <row r="253" spans="1:15" ht="30" customHeight="1" x14ac:dyDescent="0.4">
      <c r="A253" s="142"/>
      <c r="B253" s="335" t="s">
        <v>639</v>
      </c>
      <c r="C253" s="336"/>
      <c r="D253" s="336"/>
      <c r="E253" s="336"/>
      <c r="F253" s="336"/>
      <c r="G253" s="336"/>
      <c r="H253" s="336"/>
      <c r="I253" s="336"/>
      <c r="J253" s="336"/>
      <c r="K253" s="336"/>
      <c r="L253" s="336"/>
      <c r="M253" s="336"/>
      <c r="N253" s="336"/>
      <c r="O253" s="337"/>
    </row>
    <row r="254" spans="1:15" ht="13.15" x14ac:dyDescent="0.4">
      <c r="A254" s="282"/>
      <c r="B254" s="282"/>
      <c r="C254" s="282"/>
      <c r="D254" s="282"/>
      <c r="E254" s="282"/>
      <c r="F254" s="282"/>
      <c r="G254" s="282"/>
      <c r="H254" s="282"/>
      <c r="I254" s="282"/>
      <c r="J254" s="282"/>
      <c r="K254" s="282"/>
      <c r="L254" s="282"/>
      <c r="M254" s="282"/>
      <c r="N254" s="282"/>
      <c r="O254" s="282"/>
    </row>
    <row r="255" spans="1:15" ht="15" x14ac:dyDescent="0.4">
      <c r="A255" s="318" t="s">
        <v>125</v>
      </c>
      <c r="B255" s="319"/>
      <c r="C255" s="319"/>
      <c r="D255" s="212"/>
      <c r="E255" s="212"/>
      <c r="F255" s="212"/>
      <c r="G255" s="212"/>
      <c r="H255" s="212"/>
      <c r="I255" s="212"/>
      <c r="J255" s="212"/>
      <c r="K255" s="212"/>
      <c r="L255" s="212"/>
      <c r="M255" s="212"/>
      <c r="N255" s="212"/>
      <c r="O255" s="213"/>
    </row>
    <row r="256" spans="1:15" ht="60" customHeight="1" x14ac:dyDescent="0.35">
      <c r="A256" s="330"/>
      <c r="B256" s="331"/>
      <c r="C256" s="331"/>
      <c r="D256" s="331"/>
      <c r="E256" s="331"/>
      <c r="F256" s="331"/>
      <c r="G256" s="331"/>
      <c r="H256" s="331"/>
      <c r="I256" s="331"/>
      <c r="J256" s="331"/>
      <c r="K256" s="331"/>
      <c r="L256" s="331"/>
      <c r="M256" s="331"/>
      <c r="N256" s="331"/>
      <c r="O256" s="332"/>
    </row>
    <row r="257" spans="1:25" ht="60" customHeight="1" x14ac:dyDescent="0.35">
      <c r="A257" s="330"/>
      <c r="B257" s="331"/>
      <c r="C257" s="331"/>
      <c r="D257" s="331"/>
      <c r="E257" s="331"/>
      <c r="F257" s="331"/>
      <c r="G257" s="331"/>
      <c r="H257" s="331"/>
      <c r="I257" s="331"/>
      <c r="J257" s="331"/>
      <c r="K257" s="331"/>
      <c r="L257" s="331"/>
      <c r="M257" s="331"/>
      <c r="N257" s="331"/>
      <c r="O257" s="332"/>
    </row>
    <row r="258" spans="1:25" ht="60" customHeight="1" x14ac:dyDescent="0.35">
      <c r="A258" s="330"/>
      <c r="B258" s="331"/>
      <c r="C258" s="331"/>
      <c r="D258" s="331"/>
      <c r="E258" s="331"/>
      <c r="F258" s="331"/>
      <c r="G258" s="331"/>
      <c r="H258" s="331"/>
      <c r="I258" s="331"/>
      <c r="J258" s="331"/>
      <c r="K258" s="331"/>
      <c r="L258" s="331"/>
      <c r="M258" s="331"/>
      <c r="N258" s="331"/>
      <c r="O258" s="332"/>
    </row>
    <row r="259" spans="1:25" ht="60" customHeight="1" x14ac:dyDescent="0.35">
      <c r="A259" s="349"/>
      <c r="B259" s="350"/>
      <c r="C259" s="350"/>
      <c r="D259" s="350"/>
      <c r="E259" s="350"/>
      <c r="F259" s="350"/>
      <c r="G259" s="350"/>
      <c r="H259" s="350"/>
      <c r="I259" s="350"/>
      <c r="J259" s="350"/>
      <c r="K259" s="350"/>
      <c r="L259" s="350"/>
      <c r="M259" s="350"/>
      <c r="N259" s="350"/>
      <c r="O259" s="351"/>
    </row>
    <row r="260" spans="1:25" ht="60" customHeight="1" x14ac:dyDescent="0.35">
      <c r="A260" s="344"/>
      <c r="B260" s="345"/>
      <c r="C260" s="345"/>
      <c r="D260" s="345"/>
      <c r="E260" s="345"/>
      <c r="F260" s="345"/>
      <c r="G260" s="345"/>
      <c r="H260" s="345"/>
      <c r="I260" s="345"/>
      <c r="J260" s="345"/>
      <c r="K260" s="345"/>
      <c r="L260" s="345"/>
      <c r="M260" s="345"/>
      <c r="N260" s="345"/>
      <c r="O260" s="346"/>
    </row>
    <row r="261" spans="1:25" ht="60" customHeight="1" x14ac:dyDescent="0.35">
      <c r="A261" s="330"/>
      <c r="B261" s="331"/>
      <c r="C261" s="331"/>
      <c r="D261" s="331"/>
      <c r="E261" s="331"/>
      <c r="F261" s="331"/>
      <c r="G261" s="331"/>
      <c r="H261" s="331"/>
      <c r="I261" s="331"/>
      <c r="J261" s="331"/>
      <c r="K261" s="331"/>
      <c r="L261" s="331"/>
      <c r="M261" s="331"/>
      <c r="N261" s="331"/>
      <c r="O261" s="332"/>
    </row>
    <row r="262" spans="1:25" ht="60" customHeight="1" x14ac:dyDescent="0.35">
      <c r="A262" s="329"/>
      <c r="B262" s="329"/>
      <c r="C262" s="329"/>
      <c r="D262" s="329"/>
      <c r="E262" s="329"/>
      <c r="F262" s="329"/>
      <c r="G262" s="329"/>
      <c r="H262" s="329"/>
      <c r="I262" s="329"/>
      <c r="J262" s="329"/>
      <c r="K262" s="329"/>
      <c r="L262" s="329"/>
      <c r="M262" s="329"/>
      <c r="N262" s="329"/>
      <c r="O262" s="329"/>
    </row>
    <row r="263" spans="1:25" ht="13.15" x14ac:dyDescent="0.4">
      <c r="A263" s="117"/>
      <c r="B263" s="117"/>
      <c r="C263" s="117"/>
      <c r="D263" s="117"/>
      <c r="E263" s="117"/>
      <c r="F263" s="117"/>
      <c r="G263" s="117"/>
      <c r="H263" s="117"/>
      <c r="I263" s="117"/>
      <c r="J263" s="117"/>
      <c r="K263" s="117"/>
      <c r="L263" s="117"/>
      <c r="M263" s="117"/>
      <c r="N263" s="117"/>
      <c r="O263" s="117"/>
    </row>
    <row r="264" spans="1:25" ht="13.15" x14ac:dyDescent="0.4">
      <c r="A264" s="117"/>
      <c r="B264" s="117"/>
      <c r="C264" s="117"/>
      <c r="D264" s="117"/>
      <c r="E264" s="117"/>
      <c r="F264" s="117"/>
      <c r="G264" s="117"/>
      <c r="H264" s="117"/>
      <c r="I264" s="117"/>
      <c r="J264" s="117"/>
      <c r="K264" s="117"/>
      <c r="L264" s="117"/>
      <c r="M264" s="117"/>
      <c r="N264" s="117"/>
      <c r="O264" s="117"/>
    </row>
    <row r="265" spans="1:25" ht="30" customHeight="1" x14ac:dyDescent="0.55000000000000004">
      <c r="A265" s="347" t="s">
        <v>243</v>
      </c>
      <c r="B265" s="348"/>
      <c r="C265" s="348"/>
      <c r="D265" s="348"/>
      <c r="E265" s="348"/>
      <c r="F265" s="348"/>
      <c r="G265" s="348"/>
      <c r="H265" s="348"/>
      <c r="I265" s="348"/>
      <c r="J265" s="348"/>
      <c r="K265" s="348"/>
      <c r="L265" s="348"/>
      <c r="M265" s="348"/>
      <c r="N265" s="348"/>
      <c r="O265" s="348"/>
    </row>
    <row r="266" spans="1:25" ht="30" customHeight="1" x14ac:dyDescent="0.35">
      <c r="A266" s="294" t="s">
        <v>244</v>
      </c>
      <c r="B266" s="294"/>
      <c r="C266" s="294"/>
      <c r="D266" s="294"/>
      <c r="E266" s="294"/>
      <c r="F266" s="294"/>
      <c r="G266" s="294"/>
      <c r="H266" s="294"/>
      <c r="I266" s="294"/>
      <c r="J266" s="294"/>
      <c r="K266" s="294"/>
      <c r="L266" s="294"/>
      <c r="M266" s="294"/>
      <c r="N266" s="294"/>
      <c r="O266" s="294"/>
      <c r="R266" s="186" t="s">
        <v>80</v>
      </c>
      <c r="S266" s="187" t="s">
        <v>81</v>
      </c>
      <c r="T266" s="188" t="s">
        <v>82</v>
      </c>
      <c r="U266" s="189" t="s">
        <v>83</v>
      </c>
      <c r="V266" s="190" t="s">
        <v>84</v>
      </c>
      <c r="W266" s="191" t="s">
        <v>85</v>
      </c>
      <c r="X266" s="192" t="s">
        <v>86</v>
      </c>
      <c r="Y266" s="193" t="s">
        <v>87</v>
      </c>
    </row>
    <row r="267" spans="1:25" ht="13.5" x14ac:dyDescent="0.35">
      <c r="A267" s="321" t="s">
        <v>73</v>
      </c>
      <c r="B267" s="321"/>
      <c r="C267" s="321"/>
      <c r="D267" s="321"/>
      <c r="E267" s="321"/>
      <c r="F267" s="321"/>
      <c r="G267" s="321"/>
      <c r="H267" s="321"/>
      <c r="I267" s="321"/>
      <c r="J267" s="321"/>
      <c r="K267" s="44" t="s">
        <v>74</v>
      </c>
      <c r="L267" s="171" t="s">
        <v>10</v>
      </c>
      <c r="M267" s="171" t="s">
        <v>75</v>
      </c>
      <c r="N267" s="171" t="s">
        <v>45</v>
      </c>
      <c r="O267" s="171" t="s">
        <v>76</v>
      </c>
    </row>
    <row r="268" spans="1:25" ht="45" customHeight="1" x14ac:dyDescent="0.35">
      <c r="A268" s="177" t="s">
        <v>245</v>
      </c>
      <c r="B268" s="322" t="s">
        <v>246</v>
      </c>
      <c r="C268" s="323"/>
      <c r="D268" s="323"/>
      <c r="E268" s="323"/>
      <c r="F268" s="323"/>
      <c r="G268" s="323"/>
      <c r="H268" s="323"/>
      <c r="I268" s="323"/>
      <c r="J268" s="323"/>
      <c r="K268" s="75">
        <v>5</v>
      </c>
      <c r="L268" s="47"/>
      <c r="M268" s="47"/>
      <c r="N268" s="47"/>
      <c r="O268" s="75"/>
    </row>
    <row r="269" spans="1:25" ht="30" customHeight="1" x14ac:dyDescent="0.35">
      <c r="A269" s="142"/>
      <c r="B269" s="265"/>
      <c r="C269" s="266"/>
      <c r="D269" s="266"/>
      <c r="E269" s="266"/>
      <c r="F269" s="266"/>
      <c r="G269" s="266"/>
      <c r="H269" s="266"/>
      <c r="I269" s="266"/>
      <c r="J269" s="266"/>
      <c r="K269" s="266"/>
      <c r="L269" s="266"/>
      <c r="M269" s="266"/>
      <c r="N269" s="266"/>
      <c r="O269" s="267"/>
    </row>
    <row r="270" spans="1:25" ht="30" customHeight="1" x14ac:dyDescent="0.35">
      <c r="A270" s="177" t="s">
        <v>247</v>
      </c>
      <c r="B270" s="322" t="s">
        <v>248</v>
      </c>
      <c r="C270" s="323"/>
      <c r="D270" s="323"/>
      <c r="E270" s="323"/>
      <c r="F270" s="323"/>
      <c r="G270" s="323"/>
      <c r="H270" s="323"/>
      <c r="I270" s="323"/>
      <c r="J270" s="323"/>
      <c r="K270" s="75">
        <v>5</v>
      </c>
      <c r="L270" s="163"/>
      <c r="M270" s="163"/>
      <c r="N270" s="165"/>
      <c r="O270" s="75"/>
    </row>
    <row r="271" spans="1:25" ht="30" customHeight="1" x14ac:dyDescent="0.35">
      <c r="A271" s="142"/>
      <c r="B271" s="265"/>
      <c r="C271" s="266"/>
      <c r="D271" s="266"/>
      <c r="E271" s="266"/>
      <c r="F271" s="266"/>
      <c r="G271" s="266"/>
      <c r="H271" s="266"/>
      <c r="I271" s="266"/>
      <c r="J271" s="266"/>
      <c r="K271" s="266"/>
      <c r="L271" s="266"/>
      <c r="M271" s="266"/>
      <c r="N271" s="266"/>
      <c r="O271" s="267"/>
    </row>
    <row r="272" spans="1:25" ht="30" customHeight="1" x14ac:dyDescent="0.35">
      <c r="A272" s="294" t="s">
        <v>249</v>
      </c>
      <c r="B272" s="294"/>
      <c r="C272" s="294"/>
      <c r="D272" s="294"/>
      <c r="E272" s="294"/>
      <c r="F272" s="294"/>
      <c r="G272" s="294"/>
      <c r="H272" s="294"/>
      <c r="I272" s="294"/>
      <c r="J272" s="294"/>
      <c r="K272" s="294"/>
      <c r="L272" s="294"/>
      <c r="M272" s="294"/>
      <c r="N272" s="294"/>
      <c r="O272" s="294"/>
    </row>
    <row r="273" spans="1:15" ht="13.5" x14ac:dyDescent="0.35">
      <c r="A273" s="321" t="s">
        <v>73</v>
      </c>
      <c r="B273" s="321"/>
      <c r="C273" s="321"/>
      <c r="D273" s="321"/>
      <c r="E273" s="321"/>
      <c r="F273" s="321"/>
      <c r="G273" s="321"/>
      <c r="H273" s="321"/>
      <c r="I273" s="321"/>
      <c r="J273" s="321"/>
      <c r="K273" s="44" t="s">
        <v>74</v>
      </c>
      <c r="L273" s="171" t="s">
        <v>10</v>
      </c>
      <c r="M273" s="171" t="s">
        <v>75</v>
      </c>
      <c r="N273" s="171" t="s">
        <v>45</v>
      </c>
      <c r="O273" s="171" t="s">
        <v>76</v>
      </c>
    </row>
    <row r="274" spans="1:15" ht="31.5" customHeight="1" x14ac:dyDescent="0.35">
      <c r="A274" s="177" t="s">
        <v>250</v>
      </c>
      <c r="B274" s="322" t="s">
        <v>251</v>
      </c>
      <c r="C274" s="323"/>
      <c r="D274" s="323"/>
      <c r="E274" s="323"/>
      <c r="F274" s="323"/>
      <c r="G274" s="323"/>
      <c r="H274" s="323"/>
      <c r="I274" s="323"/>
      <c r="J274" s="323"/>
      <c r="K274" s="75">
        <v>15</v>
      </c>
      <c r="L274" s="47"/>
      <c r="M274" s="47"/>
      <c r="N274" s="47"/>
      <c r="O274" s="75" t="s">
        <v>96</v>
      </c>
    </row>
    <row r="275" spans="1:15" ht="30" customHeight="1" x14ac:dyDescent="0.35">
      <c r="A275" s="142"/>
      <c r="B275" s="265"/>
      <c r="C275" s="266"/>
      <c r="D275" s="266"/>
      <c r="E275" s="266"/>
      <c r="F275" s="266"/>
      <c r="G275" s="266"/>
      <c r="H275" s="266"/>
      <c r="I275" s="266"/>
      <c r="J275" s="266"/>
      <c r="K275" s="266"/>
      <c r="L275" s="266"/>
      <c r="M275" s="266"/>
      <c r="N275" s="266"/>
      <c r="O275" s="267"/>
    </row>
    <row r="276" spans="1:15" ht="45" customHeight="1" x14ac:dyDescent="0.35">
      <c r="A276" s="177" t="s">
        <v>252</v>
      </c>
      <c r="B276" s="322" t="s">
        <v>253</v>
      </c>
      <c r="C276" s="323"/>
      <c r="D276" s="323"/>
      <c r="E276" s="323"/>
      <c r="F276" s="323"/>
      <c r="G276" s="323"/>
      <c r="H276" s="323"/>
      <c r="I276" s="323"/>
      <c r="J276" s="323"/>
      <c r="K276" s="75">
        <v>10</v>
      </c>
      <c r="L276" s="47"/>
      <c r="M276" s="47"/>
      <c r="N276" s="47"/>
      <c r="O276" s="75" t="s">
        <v>79</v>
      </c>
    </row>
    <row r="277" spans="1:15" ht="30" customHeight="1" x14ac:dyDescent="0.35">
      <c r="A277" s="142"/>
      <c r="B277" s="265"/>
      <c r="C277" s="266"/>
      <c r="D277" s="266"/>
      <c r="E277" s="266"/>
      <c r="F277" s="266"/>
      <c r="G277" s="266"/>
      <c r="H277" s="266"/>
      <c r="I277" s="266"/>
      <c r="J277" s="266"/>
      <c r="K277" s="266"/>
      <c r="L277" s="266"/>
      <c r="M277" s="266"/>
      <c r="N277" s="266"/>
      <c r="O277" s="267"/>
    </row>
    <row r="278" spans="1:15" ht="30" customHeight="1" x14ac:dyDescent="0.35">
      <c r="A278" s="177" t="s">
        <v>254</v>
      </c>
      <c r="B278" s="322" t="s">
        <v>255</v>
      </c>
      <c r="C278" s="323"/>
      <c r="D278" s="323"/>
      <c r="E278" s="323"/>
      <c r="F278" s="323"/>
      <c r="G278" s="323"/>
      <c r="H278" s="323"/>
      <c r="I278" s="323"/>
      <c r="J278" s="323"/>
      <c r="K278" s="75">
        <v>10</v>
      </c>
      <c r="L278" s="47"/>
      <c r="M278" s="47"/>
      <c r="N278" s="47"/>
      <c r="O278" s="75" t="s">
        <v>79</v>
      </c>
    </row>
    <row r="279" spans="1:15" ht="30" customHeight="1" x14ac:dyDescent="0.35">
      <c r="A279" s="142"/>
      <c r="B279" s="265"/>
      <c r="C279" s="342"/>
      <c r="D279" s="342"/>
      <c r="E279" s="342"/>
      <c r="F279" s="342"/>
      <c r="G279" s="342"/>
      <c r="H279" s="342"/>
      <c r="I279" s="342"/>
      <c r="J279" s="342"/>
      <c r="K279" s="342"/>
      <c r="L279" s="342"/>
      <c r="M279" s="342"/>
      <c r="N279" s="342"/>
      <c r="O279" s="343"/>
    </row>
    <row r="280" spans="1:15" ht="45" customHeight="1" x14ac:dyDescent="0.35">
      <c r="A280" s="177" t="s">
        <v>256</v>
      </c>
      <c r="B280" s="322" t="s">
        <v>257</v>
      </c>
      <c r="C280" s="323"/>
      <c r="D280" s="323"/>
      <c r="E280" s="323"/>
      <c r="F280" s="323"/>
      <c r="G280" s="323"/>
      <c r="H280" s="323"/>
      <c r="I280" s="323"/>
      <c r="J280" s="323"/>
      <c r="K280" s="75">
        <v>10</v>
      </c>
      <c r="L280" s="47"/>
      <c r="M280" s="47"/>
      <c r="N280" s="47"/>
      <c r="O280" s="75" t="s">
        <v>79</v>
      </c>
    </row>
    <row r="281" spans="1:15" ht="30" customHeight="1" x14ac:dyDescent="0.35">
      <c r="A281" s="142"/>
      <c r="B281" s="265"/>
      <c r="C281" s="266"/>
      <c r="D281" s="266"/>
      <c r="E281" s="266"/>
      <c r="F281" s="266"/>
      <c r="G281" s="266"/>
      <c r="H281" s="266"/>
      <c r="I281" s="266"/>
      <c r="J281" s="266"/>
      <c r="K281" s="266"/>
      <c r="L281" s="266"/>
      <c r="M281" s="266"/>
      <c r="N281" s="266"/>
      <c r="O281" s="267"/>
    </row>
    <row r="282" spans="1:15" ht="45" customHeight="1" x14ac:dyDescent="0.35">
      <c r="A282" s="177" t="s">
        <v>258</v>
      </c>
      <c r="B282" s="322" t="s">
        <v>259</v>
      </c>
      <c r="C282" s="323"/>
      <c r="D282" s="323"/>
      <c r="E282" s="323"/>
      <c r="F282" s="323"/>
      <c r="G282" s="323"/>
      <c r="H282" s="323"/>
      <c r="I282" s="323"/>
      <c r="J282" s="323"/>
      <c r="K282" s="75">
        <v>10</v>
      </c>
      <c r="L282" s="47"/>
      <c r="M282" s="47"/>
      <c r="N282" s="47"/>
      <c r="O282" s="75" t="s">
        <v>79</v>
      </c>
    </row>
    <row r="283" spans="1:15" ht="30" customHeight="1" x14ac:dyDescent="0.35">
      <c r="A283" s="142"/>
      <c r="B283" s="265"/>
      <c r="C283" s="266"/>
      <c r="D283" s="266"/>
      <c r="E283" s="266"/>
      <c r="F283" s="266"/>
      <c r="G283" s="266"/>
      <c r="H283" s="266"/>
      <c r="I283" s="266"/>
      <c r="J283" s="266"/>
      <c r="K283" s="266"/>
      <c r="L283" s="266"/>
      <c r="M283" s="266"/>
      <c r="N283" s="266"/>
      <c r="O283" s="267"/>
    </row>
    <row r="284" spans="1:15" ht="45" customHeight="1" x14ac:dyDescent="0.35">
      <c r="A284" s="177" t="s">
        <v>260</v>
      </c>
      <c r="B284" s="322" t="s">
        <v>261</v>
      </c>
      <c r="C284" s="323"/>
      <c r="D284" s="323"/>
      <c r="E284" s="323"/>
      <c r="F284" s="323"/>
      <c r="G284" s="323"/>
      <c r="H284" s="323"/>
      <c r="I284" s="323"/>
      <c r="J284" s="323"/>
      <c r="K284" s="75">
        <v>15</v>
      </c>
      <c r="L284" s="47"/>
      <c r="M284" s="47"/>
      <c r="N284" s="47"/>
      <c r="O284" s="75" t="s">
        <v>79</v>
      </c>
    </row>
    <row r="285" spans="1:15" ht="30" customHeight="1" x14ac:dyDescent="0.4">
      <c r="A285" s="142"/>
      <c r="B285" s="335"/>
      <c r="C285" s="336"/>
      <c r="D285" s="336"/>
      <c r="E285" s="336"/>
      <c r="F285" s="336"/>
      <c r="G285" s="336"/>
      <c r="H285" s="336"/>
      <c r="I285" s="336"/>
      <c r="J285" s="336"/>
      <c r="K285" s="336"/>
      <c r="L285" s="336"/>
      <c r="M285" s="336"/>
      <c r="N285" s="336"/>
      <c r="O285" s="337"/>
    </row>
    <row r="286" spans="1:15" ht="30" customHeight="1" x14ac:dyDescent="0.35">
      <c r="A286" s="177" t="s">
        <v>262</v>
      </c>
      <c r="B286" s="322" t="s">
        <v>263</v>
      </c>
      <c r="C286" s="323"/>
      <c r="D286" s="323"/>
      <c r="E286" s="323"/>
      <c r="F286" s="323"/>
      <c r="G286" s="323"/>
      <c r="H286" s="323"/>
      <c r="I286" s="323"/>
      <c r="J286" s="323"/>
      <c r="K286" s="75">
        <v>10</v>
      </c>
      <c r="L286" s="163"/>
      <c r="M286" s="163"/>
      <c r="N286" s="165"/>
      <c r="O286" s="75"/>
    </row>
    <row r="287" spans="1:15" ht="30" customHeight="1" x14ac:dyDescent="0.35">
      <c r="A287" s="142"/>
      <c r="B287" s="265"/>
      <c r="C287" s="266"/>
      <c r="D287" s="266"/>
      <c r="E287" s="266"/>
      <c r="F287" s="266"/>
      <c r="G287" s="266"/>
      <c r="H287" s="266"/>
      <c r="I287" s="266"/>
      <c r="J287" s="266"/>
      <c r="K287" s="266"/>
      <c r="L287" s="266"/>
      <c r="M287" s="266"/>
      <c r="N287" s="266"/>
      <c r="O287" s="267"/>
    </row>
    <row r="288" spans="1:15" ht="32.25" customHeight="1" x14ac:dyDescent="0.35">
      <c r="A288" s="67" t="s">
        <v>264</v>
      </c>
      <c r="B288" s="261" t="s">
        <v>265</v>
      </c>
      <c r="C288" s="262"/>
      <c r="D288" s="262"/>
      <c r="E288" s="262"/>
      <c r="F288" s="262"/>
      <c r="G288" s="262"/>
      <c r="H288" s="262"/>
      <c r="I288" s="262"/>
      <c r="J288" s="341"/>
      <c r="K288" s="68">
        <v>15</v>
      </c>
      <c r="L288" s="47"/>
      <c r="M288" s="47"/>
      <c r="N288" s="47"/>
      <c r="O288" s="68" t="s">
        <v>96</v>
      </c>
    </row>
    <row r="289" spans="1:15" ht="30" customHeight="1" x14ac:dyDescent="0.35">
      <c r="A289" s="142"/>
      <c r="B289" s="265"/>
      <c r="C289" s="266"/>
      <c r="D289" s="266"/>
      <c r="E289" s="266"/>
      <c r="F289" s="266"/>
      <c r="G289" s="266"/>
      <c r="H289" s="266"/>
      <c r="I289" s="266"/>
      <c r="J289" s="266"/>
      <c r="K289" s="266"/>
      <c r="L289" s="266"/>
      <c r="M289" s="266"/>
      <c r="N289" s="266"/>
      <c r="O289" s="267"/>
    </row>
    <row r="290" spans="1:15" ht="30" customHeight="1" x14ac:dyDescent="0.35">
      <c r="A290" s="67" t="s">
        <v>266</v>
      </c>
      <c r="B290" s="261" t="s">
        <v>267</v>
      </c>
      <c r="C290" s="263"/>
      <c r="D290" s="263"/>
      <c r="E290" s="263"/>
      <c r="F290" s="263"/>
      <c r="G290" s="263"/>
      <c r="H290" s="263"/>
      <c r="I290" s="263"/>
      <c r="J290" s="264"/>
      <c r="K290" s="68">
        <v>10</v>
      </c>
      <c r="L290" s="47"/>
      <c r="M290" s="47"/>
      <c r="N290" s="47"/>
      <c r="O290" s="68" t="s">
        <v>96</v>
      </c>
    </row>
    <row r="291" spans="1:15" ht="30" customHeight="1" x14ac:dyDescent="0.35">
      <c r="A291" s="142"/>
      <c r="B291" s="265"/>
      <c r="C291" s="266"/>
      <c r="D291" s="266"/>
      <c r="E291" s="266"/>
      <c r="F291" s="266"/>
      <c r="G291" s="266"/>
      <c r="H291" s="266"/>
      <c r="I291" s="266"/>
      <c r="J291" s="266"/>
      <c r="K291" s="266"/>
      <c r="L291" s="266"/>
      <c r="M291" s="266"/>
      <c r="N291" s="266"/>
      <c r="O291" s="267"/>
    </row>
    <row r="292" spans="1:15" ht="13.9" x14ac:dyDescent="0.4">
      <c r="A292" s="55"/>
      <c r="B292" s="56"/>
      <c r="C292" s="57"/>
      <c r="D292" s="57"/>
      <c r="E292" s="57"/>
      <c r="F292" s="57"/>
      <c r="G292" s="57"/>
      <c r="H292" s="57"/>
      <c r="I292" s="57"/>
      <c r="J292" s="57"/>
      <c r="K292" s="57"/>
      <c r="L292" s="57"/>
      <c r="M292" s="57"/>
      <c r="N292" s="57"/>
      <c r="O292" s="57"/>
    </row>
    <row r="293" spans="1:15" ht="30" customHeight="1" x14ac:dyDescent="0.35">
      <c r="A293" s="294" t="s">
        <v>268</v>
      </c>
      <c r="B293" s="294"/>
      <c r="C293" s="294"/>
      <c r="D293" s="294"/>
      <c r="E293" s="294"/>
      <c r="F293" s="294"/>
      <c r="G293" s="294"/>
      <c r="H293" s="294"/>
      <c r="I293" s="294"/>
      <c r="J293" s="294"/>
      <c r="K293" s="294"/>
      <c r="L293" s="294"/>
      <c r="M293" s="294"/>
      <c r="N293" s="294"/>
      <c r="O293" s="294"/>
    </row>
    <row r="294" spans="1:15" ht="13.5" x14ac:dyDescent="0.35">
      <c r="A294" s="321" t="s">
        <v>73</v>
      </c>
      <c r="B294" s="321"/>
      <c r="C294" s="321"/>
      <c r="D294" s="321"/>
      <c r="E294" s="321"/>
      <c r="F294" s="321"/>
      <c r="G294" s="321"/>
      <c r="H294" s="321"/>
      <c r="I294" s="321"/>
      <c r="J294" s="321"/>
      <c r="K294" s="44" t="s">
        <v>74</v>
      </c>
      <c r="L294" s="171" t="s">
        <v>10</v>
      </c>
      <c r="M294" s="171" t="s">
        <v>75</v>
      </c>
      <c r="N294" s="171" t="s">
        <v>45</v>
      </c>
      <c r="O294" s="171" t="s">
        <v>76</v>
      </c>
    </row>
    <row r="295" spans="1:15" ht="30" customHeight="1" x14ac:dyDescent="0.35">
      <c r="A295" s="177" t="s">
        <v>269</v>
      </c>
      <c r="B295" s="322" t="s">
        <v>270</v>
      </c>
      <c r="C295" s="323"/>
      <c r="D295" s="323"/>
      <c r="E295" s="323"/>
      <c r="F295" s="323"/>
      <c r="G295" s="323"/>
      <c r="H295" s="323"/>
      <c r="I295" s="323"/>
      <c r="J295" s="323"/>
      <c r="K295" s="75">
        <v>10</v>
      </c>
      <c r="L295" s="163"/>
      <c r="M295" s="163"/>
      <c r="N295" s="165"/>
      <c r="O295" s="75"/>
    </row>
    <row r="296" spans="1:15" ht="30" customHeight="1" x14ac:dyDescent="0.35">
      <c r="A296" s="142"/>
      <c r="B296" s="265"/>
      <c r="C296" s="266"/>
      <c r="D296" s="266"/>
      <c r="E296" s="266"/>
      <c r="F296" s="266"/>
      <c r="G296" s="266"/>
      <c r="H296" s="266"/>
      <c r="I296" s="266"/>
      <c r="J296" s="266"/>
      <c r="K296" s="266"/>
      <c r="L296" s="266"/>
      <c r="M296" s="266"/>
      <c r="N296" s="266"/>
      <c r="O296" s="267"/>
    </row>
    <row r="297" spans="1:15" ht="45" customHeight="1" x14ac:dyDescent="0.35">
      <c r="A297" s="72" t="s">
        <v>271</v>
      </c>
      <c r="B297" s="322" t="s">
        <v>272</v>
      </c>
      <c r="C297" s="323"/>
      <c r="D297" s="323"/>
      <c r="E297" s="323"/>
      <c r="F297" s="323"/>
      <c r="G297" s="323"/>
      <c r="H297" s="323"/>
      <c r="I297" s="323"/>
      <c r="J297" s="323"/>
      <c r="K297" s="75">
        <v>5</v>
      </c>
      <c r="L297" s="47"/>
      <c r="M297" s="47"/>
      <c r="N297" s="47"/>
      <c r="O297" s="75" t="s">
        <v>102</v>
      </c>
    </row>
    <row r="298" spans="1:15" ht="30" customHeight="1" x14ac:dyDescent="0.35">
      <c r="A298" s="142"/>
      <c r="B298" s="265"/>
      <c r="C298" s="266"/>
      <c r="D298" s="266"/>
      <c r="E298" s="266"/>
      <c r="F298" s="266"/>
      <c r="G298" s="266"/>
      <c r="H298" s="266"/>
      <c r="I298" s="266"/>
      <c r="J298" s="266"/>
      <c r="K298" s="266"/>
      <c r="L298" s="266"/>
      <c r="M298" s="266"/>
      <c r="N298" s="266"/>
      <c r="O298" s="267"/>
    </row>
    <row r="299" spans="1:15" ht="45" customHeight="1" x14ac:dyDescent="0.35">
      <c r="A299" s="177" t="s">
        <v>273</v>
      </c>
      <c r="B299" s="322" t="s">
        <v>274</v>
      </c>
      <c r="C299" s="323"/>
      <c r="D299" s="323"/>
      <c r="E299" s="323"/>
      <c r="F299" s="323"/>
      <c r="G299" s="323"/>
      <c r="H299" s="323"/>
      <c r="I299" s="323"/>
      <c r="J299" s="323"/>
      <c r="K299" s="75">
        <v>5</v>
      </c>
      <c r="L299" s="47"/>
      <c r="M299" s="47"/>
      <c r="N299" s="47"/>
      <c r="O299" s="75" t="s">
        <v>102</v>
      </c>
    </row>
    <row r="300" spans="1:15" ht="30" customHeight="1" x14ac:dyDescent="0.35">
      <c r="A300" s="142"/>
      <c r="B300" s="265"/>
      <c r="C300" s="266"/>
      <c r="D300" s="266"/>
      <c r="E300" s="266"/>
      <c r="F300" s="266"/>
      <c r="G300" s="266"/>
      <c r="H300" s="266"/>
      <c r="I300" s="266"/>
      <c r="J300" s="266"/>
      <c r="K300" s="266"/>
      <c r="L300" s="266"/>
      <c r="M300" s="266"/>
      <c r="N300" s="266"/>
      <c r="O300" s="267"/>
    </row>
    <row r="301" spans="1:15" ht="30" customHeight="1" x14ac:dyDescent="0.35">
      <c r="A301" s="326" t="s">
        <v>275</v>
      </c>
      <c r="B301" s="326"/>
      <c r="C301" s="326"/>
      <c r="D301" s="326"/>
      <c r="E301" s="326"/>
      <c r="F301" s="326"/>
      <c r="G301" s="326"/>
      <c r="H301" s="326"/>
      <c r="I301" s="326"/>
      <c r="J301" s="326"/>
      <c r="K301" s="326"/>
      <c r="L301" s="326"/>
      <c r="M301" s="326"/>
      <c r="N301" s="326"/>
      <c r="O301" s="326"/>
    </row>
    <row r="302" spans="1:15" ht="13.5" x14ac:dyDescent="0.35">
      <c r="A302" s="321" t="s">
        <v>73</v>
      </c>
      <c r="B302" s="321"/>
      <c r="C302" s="321"/>
      <c r="D302" s="321"/>
      <c r="E302" s="321"/>
      <c r="F302" s="321"/>
      <c r="G302" s="321"/>
      <c r="H302" s="321"/>
      <c r="I302" s="321"/>
      <c r="J302" s="321"/>
      <c r="K302" s="44" t="s">
        <v>74</v>
      </c>
      <c r="L302" s="171" t="s">
        <v>10</v>
      </c>
      <c r="M302" s="171" t="s">
        <v>75</v>
      </c>
      <c r="N302" s="171" t="s">
        <v>45</v>
      </c>
      <c r="O302" s="171" t="s">
        <v>76</v>
      </c>
    </row>
    <row r="303" spans="1:15" ht="30" customHeight="1" x14ac:dyDescent="0.35">
      <c r="A303" s="177" t="s">
        <v>276</v>
      </c>
      <c r="B303" s="322" t="s">
        <v>640</v>
      </c>
      <c r="C303" s="323"/>
      <c r="D303" s="323"/>
      <c r="E303" s="323"/>
      <c r="F303" s="323"/>
      <c r="G303" s="323"/>
      <c r="H303" s="323"/>
      <c r="I303" s="323"/>
      <c r="J303" s="323"/>
      <c r="K303" s="75">
        <v>10</v>
      </c>
      <c r="L303" s="47"/>
      <c r="M303" s="47"/>
      <c r="N303" s="47"/>
      <c r="O303" s="75" t="s">
        <v>96</v>
      </c>
    </row>
    <row r="304" spans="1:15" ht="30" customHeight="1" x14ac:dyDescent="0.35">
      <c r="A304" s="142"/>
      <c r="B304" s="265"/>
      <c r="C304" s="266"/>
      <c r="D304" s="266"/>
      <c r="E304" s="266"/>
      <c r="F304" s="266"/>
      <c r="G304" s="266"/>
      <c r="H304" s="266"/>
      <c r="I304" s="266"/>
      <c r="J304" s="266"/>
      <c r="K304" s="266"/>
      <c r="L304" s="266"/>
      <c r="M304" s="266"/>
      <c r="N304" s="266"/>
      <c r="O304" s="267"/>
    </row>
    <row r="305" spans="1:15" ht="30" customHeight="1" x14ac:dyDescent="0.35">
      <c r="A305" s="177" t="s">
        <v>278</v>
      </c>
      <c r="B305" s="322" t="s">
        <v>279</v>
      </c>
      <c r="C305" s="323"/>
      <c r="D305" s="323"/>
      <c r="E305" s="323"/>
      <c r="F305" s="323"/>
      <c r="G305" s="323"/>
      <c r="H305" s="323"/>
      <c r="I305" s="323"/>
      <c r="J305" s="323"/>
      <c r="K305" s="75">
        <v>10</v>
      </c>
      <c r="L305" s="47"/>
      <c r="M305" s="47"/>
      <c r="N305" s="47"/>
      <c r="O305" s="75"/>
    </row>
    <row r="306" spans="1:15" ht="30" customHeight="1" x14ac:dyDescent="0.35">
      <c r="A306" s="142"/>
      <c r="B306" s="265"/>
      <c r="C306" s="266"/>
      <c r="D306" s="266"/>
      <c r="E306" s="266"/>
      <c r="F306" s="266"/>
      <c r="G306" s="266"/>
      <c r="H306" s="266"/>
      <c r="I306" s="266"/>
      <c r="J306" s="266"/>
      <c r="K306" s="266"/>
      <c r="L306" s="266"/>
      <c r="M306" s="266"/>
      <c r="N306" s="266"/>
      <c r="O306" s="267"/>
    </row>
    <row r="307" spans="1:15" ht="15" customHeight="1" x14ac:dyDescent="0.35">
      <c r="A307" s="177" t="s">
        <v>280</v>
      </c>
      <c r="B307" s="322" t="s">
        <v>281</v>
      </c>
      <c r="C307" s="323"/>
      <c r="D307" s="323"/>
      <c r="E307" s="323"/>
      <c r="F307" s="323"/>
      <c r="G307" s="323"/>
      <c r="H307" s="323"/>
      <c r="I307" s="323"/>
      <c r="J307" s="323"/>
      <c r="K307" s="75">
        <v>5</v>
      </c>
      <c r="L307" s="163"/>
      <c r="M307" s="163"/>
      <c r="N307" s="165"/>
      <c r="O307" s="75"/>
    </row>
    <row r="308" spans="1:15" ht="30" customHeight="1" x14ac:dyDescent="0.35">
      <c r="A308" s="142"/>
      <c r="B308" s="265"/>
      <c r="C308" s="266"/>
      <c r="D308" s="266"/>
      <c r="E308" s="266"/>
      <c r="F308" s="266"/>
      <c r="G308" s="266"/>
      <c r="H308" s="266"/>
      <c r="I308" s="266"/>
      <c r="J308" s="266"/>
      <c r="K308" s="266"/>
      <c r="L308" s="266"/>
      <c r="M308" s="266"/>
      <c r="N308" s="266"/>
      <c r="O308" s="267"/>
    </row>
    <row r="309" spans="1:15" ht="15" customHeight="1" x14ac:dyDescent="0.35">
      <c r="A309" s="177" t="s">
        <v>282</v>
      </c>
      <c r="B309" s="324" t="s">
        <v>283</v>
      </c>
      <c r="C309" s="222"/>
      <c r="D309" s="222"/>
      <c r="E309" s="222"/>
      <c r="F309" s="222"/>
      <c r="G309" s="222"/>
      <c r="H309" s="222"/>
      <c r="I309" s="222"/>
      <c r="J309" s="222"/>
      <c r="K309" s="75">
        <v>5</v>
      </c>
      <c r="L309" s="163"/>
      <c r="M309" s="163"/>
      <c r="N309" s="165"/>
      <c r="O309" s="75"/>
    </row>
    <row r="310" spans="1:15" ht="30" customHeight="1" x14ac:dyDescent="0.35">
      <c r="A310" s="142"/>
      <c r="B310" s="265"/>
      <c r="C310" s="266"/>
      <c r="D310" s="266"/>
      <c r="E310" s="266"/>
      <c r="F310" s="266"/>
      <c r="G310" s="266"/>
      <c r="H310" s="266"/>
      <c r="I310" s="266"/>
      <c r="J310" s="266"/>
      <c r="K310" s="266"/>
      <c r="L310" s="266"/>
      <c r="M310" s="266"/>
      <c r="N310" s="266"/>
      <c r="O310" s="267"/>
    </row>
    <row r="311" spans="1:15" ht="54.7" customHeight="1" x14ac:dyDescent="0.35">
      <c r="A311" s="177" t="s">
        <v>284</v>
      </c>
      <c r="B311" s="322" t="s">
        <v>285</v>
      </c>
      <c r="C311" s="323"/>
      <c r="D311" s="323"/>
      <c r="E311" s="323"/>
      <c r="F311" s="323"/>
      <c r="G311" s="323"/>
      <c r="H311" s="323"/>
      <c r="I311" s="323"/>
      <c r="J311" s="323"/>
      <c r="K311" s="75">
        <v>5</v>
      </c>
      <c r="L311" s="47"/>
      <c r="M311" s="47"/>
      <c r="N311" s="47"/>
      <c r="O311" s="75"/>
    </row>
    <row r="312" spans="1:15" ht="20.2" customHeight="1" x14ac:dyDescent="0.35">
      <c r="A312" s="142"/>
      <c r="B312" s="265"/>
      <c r="C312" s="266"/>
      <c r="D312" s="266"/>
      <c r="E312" s="266"/>
      <c r="F312" s="266"/>
      <c r="G312" s="266"/>
      <c r="H312" s="266"/>
      <c r="I312" s="266"/>
      <c r="J312" s="266"/>
      <c r="K312" s="266"/>
      <c r="L312" s="266"/>
      <c r="M312" s="266"/>
      <c r="N312" s="266"/>
      <c r="O312" s="267"/>
    </row>
    <row r="313" spans="1:15" ht="29.55" customHeight="1" x14ac:dyDescent="0.4">
      <c r="A313" s="177" t="s">
        <v>286</v>
      </c>
      <c r="B313" s="339" t="s">
        <v>287</v>
      </c>
      <c r="C313" s="340"/>
      <c r="D313" s="340"/>
      <c r="E313" s="340"/>
      <c r="F313" s="340"/>
      <c r="G313" s="340"/>
      <c r="H313" s="340"/>
      <c r="I313" s="340"/>
      <c r="J313" s="340"/>
      <c r="K313" s="75">
        <v>5</v>
      </c>
      <c r="L313" s="163"/>
      <c r="M313" s="163"/>
      <c r="N313" s="165"/>
      <c r="O313" s="75"/>
    </row>
    <row r="314" spans="1:15" ht="30" customHeight="1" x14ac:dyDescent="0.35">
      <c r="A314" s="142"/>
      <c r="B314" s="265"/>
      <c r="C314" s="266"/>
      <c r="D314" s="266"/>
      <c r="E314" s="266"/>
      <c r="F314" s="266"/>
      <c r="G314" s="266"/>
      <c r="H314" s="266"/>
      <c r="I314" s="266"/>
      <c r="J314" s="266"/>
      <c r="K314" s="266"/>
      <c r="L314" s="266"/>
      <c r="M314" s="266"/>
      <c r="N314" s="266"/>
      <c r="O314" s="267"/>
    </row>
    <row r="315" spans="1:15" ht="30" customHeight="1" x14ac:dyDescent="0.35">
      <c r="A315" s="177" t="s">
        <v>288</v>
      </c>
      <c r="B315" s="322" t="s">
        <v>289</v>
      </c>
      <c r="C315" s="323"/>
      <c r="D315" s="323"/>
      <c r="E315" s="323"/>
      <c r="F315" s="323"/>
      <c r="G315" s="323"/>
      <c r="H315" s="323"/>
      <c r="I315" s="323"/>
      <c r="J315" s="323"/>
      <c r="K315" s="75">
        <v>5</v>
      </c>
      <c r="L315" s="163"/>
      <c r="M315" s="163"/>
      <c r="N315" s="165"/>
      <c r="O315" s="75"/>
    </row>
    <row r="316" spans="1:15" ht="30" customHeight="1" x14ac:dyDescent="0.35">
      <c r="A316" s="142"/>
      <c r="B316" s="265"/>
      <c r="C316" s="266"/>
      <c r="D316" s="266"/>
      <c r="E316" s="266"/>
      <c r="F316" s="266"/>
      <c r="G316" s="266"/>
      <c r="H316" s="266"/>
      <c r="I316" s="266"/>
      <c r="J316" s="266"/>
      <c r="K316" s="266"/>
      <c r="L316" s="266"/>
      <c r="M316" s="266"/>
      <c r="N316" s="266"/>
      <c r="O316" s="267"/>
    </row>
    <row r="317" spans="1:15" ht="15" customHeight="1" x14ac:dyDescent="0.4">
      <c r="A317" s="177" t="s">
        <v>290</v>
      </c>
      <c r="B317" s="339" t="s">
        <v>291</v>
      </c>
      <c r="C317" s="340"/>
      <c r="D317" s="340"/>
      <c r="E317" s="340"/>
      <c r="F317" s="340"/>
      <c r="G317" s="340"/>
      <c r="H317" s="340"/>
      <c r="I317" s="340"/>
      <c r="J317" s="340"/>
      <c r="K317" s="75">
        <v>5</v>
      </c>
      <c r="L317" s="47"/>
      <c r="M317" s="47"/>
      <c r="N317" s="47"/>
      <c r="O317" s="75"/>
    </row>
    <row r="318" spans="1:15" ht="30" customHeight="1" x14ac:dyDescent="0.4">
      <c r="A318" s="142"/>
      <c r="B318" s="335"/>
      <c r="C318" s="336"/>
      <c r="D318" s="336"/>
      <c r="E318" s="336"/>
      <c r="F318" s="336"/>
      <c r="G318" s="336"/>
      <c r="H318" s="336"/>
      <c r="I318" s="336"/>
      <c r="J318" s="336"/>
      <c r="K318" s="336"/>
      <c r="L318" s="336"/>
      <c r="M318" s="336"/>
      <c r="N318" s="336"/>
      <c r="O318" s="337"/>
    </row>
    <row r="319" spans="1:15" ht="30" customHeight="1" x14ac:dyDescent="0.35">
      <c r="A319" s="177" t="s">
        <v>292</v>
      </c>
      <c r="B319" s="322" t="s">
        <v>293</v>
      </c>
      <c r="C319" s="323"/>
      <c r="D319" s="323"/>
      <c r="E319" s="323"/>
      <c r="F319" s="323"/>
      <c r="G319" s="323"/>
      <c r="H319" s="323"/>
      <c r="I319" s="323"/>
      <c r="J319" s="323"/>
      <c r="K319" s="75">
        <v>5</v>
      </c>
      <c r="L319" s="163"/>
      <c r="M319" s="163"/>
      <c r="N319" s="165"/>
      <c r="O319" s="75"/>
    </row>
    <row r="320" spans="1:15" ht="30" customHeight="1" x14ac:dyDescent="0.35">
      <c r="A320" s="142"/>
      <c r="B320" s="265"/>
      <c r="C320" s="266"/>
      <c r="D320" s="266"/>
      <c r="E320" s="266"/>
      <c r="F320" s="266"/>
      <c r="G320" s="266"/>
      <c r="H320" s="266"/>
      <c r="I320" s="266"/>
      <c r="J320" s="266"/>
      <c r="K320" s="266"/>
      <c r="L320" s="266"/>
      <c r="M320" s="266"/>
      <c r="N320" s="266"/>
      <c r="O320" s="267"/>
    </row>
    <row r="321" spans="1:15" ht="30" customHeight="1" x14ac:dyDescent="0.35">
      <c r="A321" s="177" t="s">
        <v>294</v>
      </c>
      <c r="B321" s="322" t="s">
        <v>295</v>
      </c>
      <c r="C321" s="323"/>
      <c r="D321" s="323"/>
      <c r="E321" s="323"/>
      <c r="F321" s="323"/>
      <c r="G321" s="323"/>
      <c r="H321" s="323"/>
      <c r="I321" s="323"/>
      <c r="J321" s="323"/>
      <c r="K321" s="75">
        <v>10</v>
      </c>
      <c r="L321" s="47"/>
      <c r="M321" s="47"/>
      <c r="N321" s="47"/>
      <c r="O321" s="75"/>
    </row>
    <row r="322" spans="1:15" ht="30" customHeight="1" x14ac:dyDescent="0.35">
      <c r="A322" s="142"/>
      <c r="B322" s="265"/>
      <c r="C322" s="266"/>
      <c r="D322" s="266"/>
      <c r="E322" s="266"/>
      <c r="F322" s="266"/>
      <c r="G322" s="266"/>
      <c r="H322" s="266"/>
      <c r="I322" s="266"/>
      <c r="J322" s="266"/>
      <c r="K322" s="266"/>
      <c r="L322" s="266"/>
      <c r="M322" s="266"/>
      <c r="N322" s="266"/>
      <c r="O322" s="267"/>
    </row>
    <row r="323" spans="1:15" ht="45" customHeight="1" x14ac:dyDescent="0.35">
      <c r="A323" s="67" t="s">
        <v>296</v>
      </c>
      <c r="B323" s="261" t="s">
        <v>297</v>
      </c>
      <c r="C323" s="263"/>
      <c r="D323" s="263"/>
      <c r="E323" s="263"/>
      <c r="F323" s="263"/>
      <c r="G323" s="263"/>
      <c r="H323" s="263"/>
      <c r="I323" s="263"/>
      <c r="J323" s="264"/>
      <c r="K323" s="68">
        <v>10</v>
      </c>
      <c r="L323" s="163"/>
      <c r="M323" s="163"/>
      <c r="N323" s="73"/>
      <c r="O323" s="68"/>
    </row>
    <row r="324" spans="1:15" ht="30" customHeight="1" x14ac:dyDescent="0.35">
      <c r="A324" s="142"/>
      <c r="B324" s="265"/>
      <c r="C324" s="266"/>
      <c r="D324" s="266"/>
      <c r="E324" s="266"/>
      <c r="F324" s="266"/>
      <c r="G324" s="266"/>
      <c r="H324" s="266"/>
      <c r="I324" s="266"/>
      <c r="J324" s="266"/>
      <c r="K324" s="266"/>
      <c r="L324" s="266"/>
      <c r="M324" s="266"/>
      <c r="N324" s="266"/>
      <c r="O324" s="267"/>
    </row>
    <row r="325" spans="1:15" ht="13.9" x14ac:dyDescent="0.4">
      <c r="A325" s="55"/>
      <c r="B325" s="56"/>
      <c r="C325" s="57"/>
      <c r="D325" s="57"/>
      <c r="E325" s="57"/>
      <c r="F325" s="57"/>
      <c r="G325" s="57"/>
      <c r="H325" s="57"/>
      <c r="I325" s="57"/>
      <c r="J325" s="57"/>
      <c r="K325" s="57"/>
      <c r="L325" s="57"/>
      <c r="M325" s="57"/>
      <c r="N325" s="57"/>
      <c r="O325" s="57"/>
    </row>
    <row r="326" spans="1:15" ht="13.5" x14ac:dyDescent="0.35">
      <c r="A326" s="321" t="s">
        <v>73</v>
      </c>
      <c r="B326" s="321"/>
      <c r="C326" s="321"/>
      <c r="D326" s="321"/>
      <c r="E326" s="321"/>
      <c r="F326" s="321"/>
      <c r="G326" s="321"/>
      <c r="H326" s="321"/>
      <c r="I326" s="321"/>
      <c r="J326" s="321"/>
      <c r="K326" s="44" t="s">
        <v>74</v>
      </c>
      <c r="L326" s="171" t="s">
        <v>10</v>
      </c>
      <c r="M326" s="171" t="s">
        <v>75</v>
      </c>
      <c r="N326" s="171" t="s">
        <v>45</v>
      </c>
      <c r="O326" s="171" t="s">
        <v>76</v>
      </c>
    </row>
    <row r="327" spans="1:15" ht="45" customHeight="1" x14ac:dyDescent="0.35">
      <c r="A327" s="174" t="s">
        <v>298</v>
      </c>
      <c r="B327" s="261" t="s">
        <v>299</v>
      </c>
      <c r="C327" s="263"/>
      <c r="D327" s="263"/>
      <c r="E327" s="263"/>
      <c r="F327" s="263"/>
      <c r="G327" s="263"/>
      <c r="H327" s="263"/>
      <c r="I327" s="263"/>
      <c r="J327" s="264"/>
      <c r="K327" s="74">
        <v>15</v>
      </c>
      <c r="L327" s="163"/>
      <c r="M327" s="163"/>
      <c r="N327" s="73"/>
      <c r="O327" s="68" t="s">
        <v>102</v>
      </c>
    </row>
    <row r="328" spans="1:15" ht="30" customHeight="1" x14ac:dyDescent="0.35">
      <c r="A328" s="142"/>
      <c r="B328" s="265"/>
      <c r="C328" s="266"/>
      <c r="D328" s="266"/>
      <c r="E328" s="266"/>
      <c r="F328" s="266"/>
      <c r="G328" s="266"/>
      <c r="H328" s="266"/>
      <c r="I328" s="266"/>
      <c r="J328" s="266"/>
      <c r="K328" s="266"/>
      <c r="L328" s="266"/>
      <c r="M328" s="266"/>
      <c r="N328" s="266"/>
      <c r="O328" s="267"/>
    </row>
    <row r="329" spans="1:15" ht="30" customHeight="1" x14ac:dyDescent="0.35">
      <c r="A329" s="67" t="s">
        <v>300</v>
      </c>
      <c r="B329" s="261" t="s">
        <v>301</v>
      </c>
      <c r="C329" s="263"/>
      <c r="D329" s="263"/>
      <c r="E329" s="263"/>
      <c r="F329" s="263"/>
      <c r="G329" s="263"/>
      <c r="H329" s="263"/>
      <c r="I329" s="263"/>
      <c r="J329" s="264"/>
      <c r="K329" s="68">
        <v>10</v>
      </c>
      <c r="L329" s="163"/>
      <c r="M329" s="163"/>
      <c r="N329" s="73"/>
      <c r="O329" s="68" t="s">
        <v>79</v>
      </c>
    </row>
    <row r="330" spans="1:15" ht="30" customHeight="1" x14ac:dyDescent="0.35">
      <c r="A330" s="142"/>
      <c r="B330" s="265"/>
      <c r="C330" s="266"/>
      <c r="D330" s="266"/>
      <c r="E330" s="266"/>
      <c r="F330" s="266"/>
      <c r="G330" s="266"/>
      <c r="H330" s="266"/>
      <c r="I330" s="266"/>
      <c r="J330" s="266"/>
      <c r="K330" s="266"/>
      <c r="L330" s="266"/>
      <c r="M330" s="266"/>
      <c r="N330" s="266"/>
      <c r="O330" s="267"/>
    </row>
    <row r="331" spans="1:15" ht="15" customHeight="1" x14ac:dyDescent="0.35">
      <c r="A331" s="67" t="s">
        <v>302</v>
      </c>
      <c r="B331" s="287" t="s">
        <v>303</v>
      </c>
      <c r="C331" s="289"/>
      <c r="D331" s="289"/>
      <c r="E331" s="289"/>
      <c r="F331" s="289"/>
      <c r="G331" s="289"/>
      <c r="H331" s="289"/>
      <c r="I331" s="289"/>
      <c r="J331" s="290"/>
      <c r="K331" s="68">
        <v>5</v>
      </c>
      <c r="L331" s="47"/>
      <c r="M331" s="47"/>
      <c r="N331" s="47"/>
      <c r="O331" s="68"/>
    </row>
    <row r="332" spans="1:15" ht="30" customHeight="1" x14ac:dyDescent="0.4">
      <c r="A332" s="142"/>
      <c r="B332" s="335"/>
      <c r="C332" s="336"/>
      <c r="D332" s="336"/>
      <c r="E332" s="336"/>
      <c r="F332" s="336"/>
      <c r="G332" s="336"/>
      <c r="H332" s="336"/>
      <c r="I332" s="336"/>
      <c r="J332" s="336"/>
      <c r="K332" s="336"/>
      <c r="L332" s="336"/>
      <c r="M332" s="336"/>
      <c r="N332" s="336"/>
      <c r="O332" s="337"/>
    </row>
    <row r="333" spans="1:15" ht="30" customHeight="1" x14ac:dyDescent="0.35">
      <c r="A333" s="174" t="s">
        <v>304</v>
      </c>
      <c r="B333" s="261" t="s">
        <v>305</v>
      </c>
      <c r="C333" s="263"/>
      <c r="D333" s="263"/>
      <c r="E333" s="263"/>
      <c r="F333" s="263"/>
      <c r="G333" s="263"/>
      <c r="H333" s="263"/>
      <c r="I333" s="263"/>
      <c r="J333" s="264"/>
      <c r="K333" s="74">
        <v>10</v>
      </c>
      <c r="L333" s="163"/>
      <c r="M333" s="163"/>
      <c r="N333" s="73"/>
      <c r="O333" s="68"/>
    </row>
    <row r="334" spans="1:15" ht="30" customHeight="1" x14ac:dyDescent="0.35">
      <c r="A334" s="142"/>
      <c r="B334" s="265"/>
      <c r="C334" s="266"/>
      <c r="D334" s="266"/>
      <c r="E334" s="266"/>
      <c r="F334" s="266"/>
      <c r="G334" s="266"/>
      <c r="H334" s="266"/>
      <c r="I334" s="266"/>
      <c r="J334" s="266"/>
      <c r="K334" s="266"/>
      <c r="L334" s="266"/>
      <c r="M334" s="266"/>
      <c r="N334" s="266"/>
      <c r="O334" s="267"/>
    </row>
    <row r="335" spans="1:15" ht="30" customHeight="1" x14ac:dyDescent="0.5">
      <c r="A335" s="338" t="s">
        <v>306</v>
      </c>
      <c r="B335" s="338"/>
      <c r="C335" s="338"/>
      <c r="D335" s="338"/>
      <c r="E335" s="338"/>
      <c r="F335" s="338"/>
      <c r="G335" s="338"/>
      <c r="H335" s="338"/>
      <c r="I335" s="338"/>
      <c r="J335" s="338"/>
      <c r="K335" s="338"/>
      <c r="L335" s="338"/>
      <c r="M335" s="338"/>
      <c r="N335" s="338"/>
      <c r="O335" s="338"/>
    </row>
    <row r="336" spans="1:15" ht="13.5" x14ac:dyDescent="0.35">
      <c r="A336" s="268" t="s">
        <v>73</v>
      </c>
      <c r="B336" s="269"/>
      <c r="C336" s="269"/>
      <c r="D336" s="269"/>
      <c r="E336" s="269"/>
      <c r="F336" s="269"/>
      <c r="G336" s="269"/>
      <c r="H336" s="269"/>
      <c r="I336" s="269"/>
      <c r="J336" s="270"/>
      <c r="K336" s="44" t="s">
        <v>74</v>
      </c>
      <c r="L336" s="171" t="s">
        <v>10</v>
      </c>
      <c r="M336" s="171" t="s">
        <v>75</v>
      </c>
      <c r="N336" s="171" t="s">
        <v>45</v>
      </c>
      <c r="O336" s="171" t="s">
        <v>76</v>
      </c>
    </row>
    <row r="337" spans="1:15" ht="30" customHeight="1" x14ac:dyDescent="0.35">
      <c r="A337" s="67" t="s">
        <v>307</v>
      </c>
      <c r="B337" s="291" t="s">
        <v>308</v>
      </c>
      <c r="C337" s="198"/>
      <c r="D337" s="198"/>
      <c r="E337" s="198"/>
      <c r="F337" s="198"/>
      <c r="G337" s="198"/>
      <c r="H337" s="198"/>
      <c r="I337" s="198"/>
      <c r="J337" s="293"/>
      <c r="K337" s="68">
        <v>10</v>
      </c>
      <c r="L337" s="163"/>
      <c r="M337" s="163"/>
      <c r="N337" s="73"/>
      <c r="O337" s="68" t="s">
        <v>79</v>
      </c>
    </row>
    <row r="338" spans="1:15" ht="30" customHeight="1" x14ac:dyDescent="0.35">
      <c r="A338" s="142"/>
      <c r="B338" s="265"/>
      <c r="C338" s="266"/>
      <c r="D338" s="266"/>
      <c r="E338" s="266"/>
      <c r="F338" s="266"/>
      <c r="G338" s="266"/>
      <c r="H338" s="266"/>
      <c r="I338" s="266"/>
      <c r="J338" s="266"/>
      <c r="K338" s="266"/>
      <c r="L338" s="266"/>
      <c r="M338" s="266"/>
      <c r="N338" s="266"/>
      <c r="O338" s="267"/>
    </row>
    <row r="339" spans="1:15" ht="30" customHeight="1" x14ac:dyDescent="0.35">
      <c r="A339" s="67" t="s">
        <v>309</v>
      </c>
      <c r="B339" s="291" t="s">
        <v>310</v>
      </c>
      <c r="C339" s="198"/>
      <c r="D339" s="198"/>
      <c r="E339" s="198"/>
      <c r="F339" s="198"/>
      <c r="G339" s="198"/>
      <c r="H339" s="198"/>
      <c r="I339" s="198"/>
      <c r="J339" s="293"/>
      <c r="K339" s="68">
        <v>10</v>
      </c>
      <c r="L339" s="163"/>
      <c r="M339" s="163"/>
      <c r="N339" s="73"/>
      <c r="O339" s="68" t="s">
        <v>79</v>
      </c>
    </row>
    <row r="340" spans="1:15" ht="30" customHeight="1" x14ac:dyDescent="0.35">
      <c r="A340" s="142"/>
      <c r="B340" s="265"/>
      <c r="C340" s="266"/>
      <c r="D340" s="266"/>
      <c r="E340" s="266"/>
      <c r="F340" s="266"/>
      <c r="G340" s="266"/>
      <c r="H340" s="266"/>
      <c r="I340" s="266"/>
      <c r="J340" s="266"/>
      <c r="K340" s="266"/>
      <c r="L340" s="266"/>
      <c r="M340" s="266"/>
      <c r="N340" s="266"/>
      <c r="O340" s="267"/>
    </row>
    <row r="341" spans="1:15" ht="30" customHeight="1" x14ac:dyDescent="0.35">
      <c r="A341" s="67" t="s">
        <v>311</v>
      </c>
      <c r="B341" s="291" t="s">
        <v>312</v>
      </c>
      <c r="C341" s="198"/>
      <c r="D341" s="198"/>
      <c r="E341" s="198"/>
      <c r="F341" s="198"/>
      <c r="G341" s="198"/>
      <c r="H341" s="198"/>
      <c r="I341" s="198"/>
      <c r="J341" s="293"/>
      <c r="K341" s="68">
        <v>5</v>
      </c>
      <c r="L341" s="47"/>
      <c r="M341" s="47"/>
      <c r="N341" s="47"/>
      <c r="O341" s="68" t="s">
        <v>96</v>
      </c>
    </row>
    <row r="342" spans="1:15" ht="30" customHeight="1" x14ac:dyDescent="0.35">
      <c r="A342" s="142"/>
      <c r="B342" s="265"/>
      <c r="C342" s="266"/>
      <c r="D342" s="266"/>
      <c r="E342" s="266"/>
      <c r="F342" s="266"/>
      <c r="G342" s="266"/>
      <c r="H342" s="266"/>
      <c r="I342" s="266"/>
      <c r="J342" s="266"/>
      <c r="K342" s="266"/>
      <c r="L342" s="266"/>
      <c r="M342" s="266"/>
      <c r="N342" s="266"/>
      <c r="O342" s="267"/>
    </row>
    <row r="343" spans="1:15" ht="30" customHeight="1" x14ac:dyDescent="0.35">
      <c r="A343" s="67" t="s">
        <v>313</v>
      </c>
      <c r="B343" s="261" t="s">
        <v>314</v>
      </c>
      <c r="C343" s="263"/>
      <c r="D343" s="263"/>
      <c r="E343" s="263"/>
      <c r="F343" s="263"/>
      <c r="G343" s="263"/>
      <c r="H343" s="263"/>
      <c r="I343" s="263"/>
      <c r="J343" s="264"/>
      <c r="K343" s="68">
        <v>5</v>
      </c>
      <c r="L343" s="163"/>
      <c r="M343" s="163"/>
      <c r="N343" s="73"/>
      <c r="O343" s="68"/>
    </row>
    <row r="344" spans="1:15" ht="30" customHeight="1" x14ac:dyDescent="0.35">
      <c r="A344" s="142"/>
      <c r="B344" s="265"/>
      <c r="C344" s="266"/>
      <c r="D344" s="266"/>
      <c r="E344" s="266"/>
      <c r="F344" s="266"/>
      <c r="G344" s="266"/>
      <c r="H344" s="266"/>
      <c r="I344" s="266"/>
      <c r="J344" s="266"/>
      <c r="K344" s="266"/>
      <c r="L344" s="266"/>
      <c r="M344" s="266"/>
      <c r="N344" s="266"/>
      <c r="O344" s="267"/>
    </row>
    <row r="345" spans="1:15" ht="30" customHeight="1" x14ac:dyDescent="0.35">
      <c r="A345" s="320" t="s">
        <v>91</v>
      </c>
      <c r="B345" s="320"/>
      <c r="C345" s="320"/>
      <c r="D345" s="320"/>
      <c r="E345" s="320"/>
      <c r="F345" s="320"/>
      <c r="G345" s="320"/>
      <c r="H345" s="320"/>
      <c r="I345" s="320"/>
      <c r="J345" s="320"/>
      <c r="K345" s="320"/>
      <c r="L345" s="320"/>
      <c r="M345" s="320"/>
      <c r="N345" s="320"/>
      <c r="O345" s="320"/>
    </row>
    <row r="346" spans="1:15" ht="13.5" x14ac:dyDescent="0.35">
      <c r="A346" s="268" t="s">
        <v>73</v>
      </c>
      <c r="B346" s="269"/>
      <c r="C346" s="269"/>
      <c r="D346" s="269"/>
      <c r="E346" s="269"/>
      <c r="F346" s="269"/>
      <c r="G346" s="269"/>
      <c r="H346" s="269"/>
      <c r="I346" s="269"/>
      <c r="J346" s="270"/>
      <c r="K346" s="44" t="s">
        <v>74</v>
      </c>
      <c r="L346" s="171" t="s">
        <v>10</v>
      </c>
      <c r="M346" s="171" t="s">
        <v>75</v>
      </c>
      <c r="N346" s="171" t="s">
        <v>45</v>
      </c>
      <c r="O346" s="171" t="s">
        <v>76</v>
      </c>
    </row>
    <row r="347" spans="1:15" ht="45" customHeight="1" x14ac:dyDescent="0.35">
      <c r="A347" s="174" t="s">
        <v>315</v>
      </c>
      <c r="B347" s="261" t="s">
        <v>316</v>
      </c>
      <c r="C347" s="263"/>
      <c r="D347" s="263"/>
      <c r="E347" s="263"/>
      <c r="F347" s="263"/>
      <c r="G347" s="263"/>
      <c r="H347" s="263"/>
      <c r="I347" s="263"/>
      <c r="J347" s="264"/>
      <c r="K347" s="74">
        <v>10</v>
      </c>
      <c r="L347" s="163"/>
      <c r="M347" s="163"/>
      <c r="N347" s="73"/>
      <c r="O347" s="68" t="s">
        <v>79</v>
      </c>
    </row>
    <row r="348" spans="1:15" ht="30" customHeight="1" x14ac:dyDescent="0.35">
      <c r="A348" s="142"/>
      <c r="B348" s="265"/>
      <c r="C348" s="266"/>
      <c r="D348" s="266"/>
      <c r="E348" s="266"/>
      <c r="F348" s="266"/>
      <c r="G348" s="266"/>
      <c r="H348" s="266"/>
      <c r="I348" s="266"/>
      <c r="J348" s="266"/>
      <c r="K348" s="266"/>
      <c r="L348" s="266"/>
      <c r="M348" s="266"/>
      <c r="N348" s="266"/>
      <c r="O348" s="267"/>
    </row>
    <row r="349" spans="1:15" ht="13.15" x14ac:dyDescent="0.4">
      <c r="A349" s="282"/>
      <c r="B349" s="282"/>
      <c r="C349" s="282"/>
      <c r="D349" s="282"/>
      <c r="E349" s="282"/>
      <c r="F349" s="282"/>
      <c r="G349" s="282"/>
      <c r="H349" s="282"/>
      <c r="I349" s="282"/>
      <c r="J349" s="282"/>
      <c r="K349" s="282"/>
      <c r="L349" s="282"/>
      <c r="M349" s="282"/>
      <c r="N349" s="282"/>
      <c r="O349" s="282"/>
    </row>
    <row r="350" spans="1:15" ht="15" x14ac:dyDescent="0.4">
      <c r="A350" s="318" t="s">
        <v>125</v>
      </c>
      <c r="B350" s="319"/>
      <c r="C350" s="319"/>
      <c r="D350" s="212"/>
      <c r="E350" s="212"/>
      <c r="F350" s="212"/>
      <c r="G350" s="212"/>
      <c r="H350" s="212"/>
      <c r="I350" s="212"/>
      <c r="J350" s="212"/>
      <c r="K350" s="212"/>
      <c r="L350" s="212"/>
      <c r="M350" s="212"/>
      <c r="N350" s="212"/>
      <c r="O350" s="213"/>
    </row>
    <row r="351" spans="1:15" ht="60" customHeight="1" x14ac:dyDescent="0.35">
      <c r="A351" s="330"/>
      <c r="B351" s="331"/>
      <c r="C351" s="331"/>
      <c r="D351" s="331"/>
      <c r="E351" s="331"/>
      <c r="F351" s="331"/>
      <c r="G351" s="331"/>
      <c r="H351" s="331"/>
      <c r="I351" s="331"/>
      <c r="J351" s="331"/>
      <c r="K351" s="331"/>
      <c r="L351" s="331"/>
      <c r="M351" s="331"/>
      <c r="N351" s="331"/>
      <c r="O351" s="332"/>
    </row>
    <row r="352" spans="1:15" ht="60" customHeight="1" x14ac:dyDescent="0.35">
      <c r="A352" s="330"/>
      <c r="B352" s="331"/>
      <c r="C352" s="331"/>
      <c r="D352" s="331"/>
      <c r="E352" s="331"/>
      <c r="F352" s="331"/>
      <c r="G352" s="331"/>
      <c r="H352" s="331"/>
      <c r="I352" s="331"/>
      <c r="J352" s="331"/>
      <c r="K352" s="331"/>
      <c r="L352" s="331"/>
      <c r="M352" s="331"/>
      <c r="N352" s="331"/>
      <c r="O352" s="332"/>
    </row>
    <row r="353" spans="1:25" ht="60" customHeight="1" x14ac:dyDescent="0.35">
      <c r="A353" s="330"/>
      <c r="B353" s="331"/>
      <c r="C353" s="331"/>
      <c r="D353" s="331"/>
      <c r="E353" s="331"/>
      <c r="F353" s="331"/>
      <c r="G353" s="331"/>
      <c r="H353" s="331"/>
      <c r="I353" s="331"/>
      <c r="J353" s="331"/>
      <c r="K353" s="331"/>
      <c r="L353" s="331"/>
      <c r="M353" s="331"/>
      <c r="N353" s="331"/>
      <c r="O353" s="332"/>
    </row>
    <row r="354" spans="1:25" ht="60" customHeight="1" x14ac:dyDescent="0.35">
      <c r="A354" s="329"/>
      <c r="B354" s="329"/>
      <c r="C354" s="329"/>
      <c r="D354" s="329"/>
      <c r="E354" s="329"/>
      <c r="F354" s="329"/>
      <c r="G354" s="329"/>
      <c r="H354" s="329"/>
      <c r="I354" s="329"/>
      <c r="J354" s="329"/>
      <c r="K354" s="329"/>
      <c r="L354" s="329"/>
      <c r="M354" s="329"/>
      <c r="N354" s="329"/>
      <c r="O354" s="329"/>
    </row>
    <row r="355" spans="1:25" ht="60" customHeight="1" x14ac:dyDescent="0.35">
      <c r="A355" s="330"/>
      <c r="B355" s="331"/>
      <c r="C355" s="331"/>
      <c r="D355" s="331"/>
      <c r="E355" s="331"/>
      <c r="F355" s="331"/>
      <c r="G355" s="331"/>
      <c r="H355" s="331"/>
      <c r="I355" s="331"/>
      <c r="J355" s="331"/>
      <c r="K355" s="331"/>
      <c r="L355" s="331"/>
      <c r="M355" s="331"/>
      <c r="N355" s="331"/>
      <c r="O355" s="332"/>
    </row>
    <row r="356" spans="1:25" ht="60" customHeight="1" x14ac:dyDescent="0.35">
      <c r="A356" s="330"/>
      <c r="B356" s="331"/>
      <c r="C356" s="331"/>
      <c r="D356" s="331"/>
      <c r="E356" s="331"/>
      <c r="F356" s="331"/>
      <c r="G356" s="331"/>
      <c r="H356" s="331"/>
      <c r="I356" s="331"/>
      <c r="J356" s="331"/>
      <c r="K356" s="331"/>
      <c r="L356" s="331"/>
      <c r="M356" s="331"/>
      <c r="N356" s="331"/>
      <c r="O356" s="332"/>
    </row>
    <row r="357" spans="1:25" ht="60" customHeight="1" x14ac:dyDescent="0.35">
      <c r="A357" s="330"/>
      <c r="B357" s="331"/>
      <c r="C357" s="331"/>
      <c r="D357" s="331"/>
      <c r="E357" s="331"/>
      <c r="F357" s="331"/>
      <c r="G357" s="331"/>
      <c r="H357" s="331"/>
      <c r="I357" s="331"/>
      <c r="J357" s="331"/>
      <c r="K357" s="331"/>
      <c r="L357" s="331"/>
      <c r="M357" s="331"/>
      <c r="N357" s="331"/>
      <c r="O357" s="332"/>
    </row>
    <row r="358" spans="1:25" ht="60" customHeight="1" x14ac:dyDescent="0.35">
      <c r="A358" s="329"/>
      <c r="B358" s="329"/>
      <c r="C358" s="329"/>
      <c r="D358" s="329"/>
      <c r="E358" s="329"/>
      <c r="F358" s="329"/>
      <c r="G358" s="329"/>
      <c r="H358" s="329"/>
      <c r="I358" s="329"/>
      <c r="J358" s="329"/>
      <c r="K358" s="329"/>
      <c r="L358" s="329"/>
      <c r="M358" s="329"/>
      <c r="N358" s="329"/>
      <c r="O358" s="329"/>
    </row>
    <row r="359" spans="1:25" ht="13.15" x14ac:dyDescent="0.4">
      <c r="A359" s="117"/>
      <c r="B359" s="117"/>
      <c r="C359" s="117"/>
      <c r="D359" s="117"/>
      <c r="E359" s="117"/>
      <c r="F359" s="117"/>
      <c r="G359" s="117"/>
      <c r="H359" s="117"/>
      <c r="I359" s="117"/>
      <c r="J359" s="117"/>
      <c r="K359" s="117"/>
      <c r="L359" s="117"/>
      <c r="M359" s="117"/>
      <c r="N359" s="117"/>
      <c r="O359" s="117"/>
    </row>
    <row r="360" spans="1:25" ht="13.15" x14ac:dyDescent="0.4">
      <c r="A360" s="117"/>
      <c r="B360" s="117"/>
      <c r="C360" s="117"/>
      <c r="D360" s="117"/>
      <c r="E360" s="117"/>
      <c r="F360" s="117"/>
      <c r="G360" s="117"/>
      <c r="H360" s="117"/>
      <c r="I360" s="117"/>
      <c r="J360" s="117"/>
      <c r="K360" s="117"/>
      <c r="L360" s="117"/>
      <c r="M360" s="117"/>
      <c r="N360" s="117"/>
      <c r="O360" s="117"/>
    </row>
    <row r="361" spans="1:25" ht="30" customHeight="1" x14ac:dyDescent="0.35">
      <c r="A361" s="333" t="s">
        <v>317</v>
      </c>
      <c r="B361" s="334"/>
      <c r="C361" s="334"/>
      <c r="D361" s="334"/>
      <c r="E361" s="334"/>
      <c r="F361" s="334"/>
      <c r="G361" s="334"/>
      <c r="H361" s="334"/>
      <c r="I361" s="334"/>
      <c r="J361" s="334"/>
      <c r="K361" s="334"/>
      <c r="L361" s="334"/>
      <c r="M361" s="334"/>
      <c r="N361" s="334"/>
      <c r="O361" s="334"/>
    </row>
    <row r="362" spans="1:25" ht="30" customHeight="1" x14ac:dyDescent="0.35">
      <c r="A362" s="328" t="s">
        <v>318</v>
      </c>
      <c r="B362" s="328"/>
      <c r="C362" s="328"/>
      <c r="D362" s="328"/>
      <c r="E362" s="328"/>
      <c r="F362" s="328"/>
      <c r="G362" s="328"/>
      <c r="H362" s="328"/>
      <c r="I362" s="328"/>
      <c r="J362" s="328"/>
      <c r="K362" s="328"/>
      <c r="L362" s="328"/>
      <c r="M362" s="328"/>
      <c r="N362" s="328"/>
      <c r="O362" s="328"/>
      <c r="R362" s="186" t="s">
        <v>80</v>
      </c>
      <c r="S362" s="187" t="s">
        <v>81</v>
      </c>
      <c r="T362" s="188" t="s">
        <v>82</v>
      </c>
      <c r="U362" s="189" t="s">
        <v>83</v>
      </c>
      <c r="V362" s="190" t="s">
        <v>84</v>
      </c>
      <c r="W362" s="191" t="s">
        <v>85</v>
      </c>
      <c r="X362" s="192" t="s">
        <v>86</v>
      </c>
      <c r="Y362" s="193" t="s">
        <v>87</v>
      </c>
    </row>
    <row r="363" spans="1:25" ht="15" customHeight="1" x14ac:dyDescent="0.35">
      <c r="A363" s="321" t="s">
        <v>73</v>
      </c>
      <c r="B363" s="321"/>
      <c r="C363" s="321"/>
      <c r="D363" s="321"/>
      <c r="E363" s="321"/>
      <c r="F363" s="321"/>
      <c r="G363" s="321"/>
      <c r="H363" s="321"/>
      <c r="I363" s="321"/>
      <c r="J363" s="321"/>
      <c r="K363" s="44" t="s">
        <v>74</v>
      </c>
      <c r="L363" s="171" t="s">
        <v>10</v>
      </c>
      <c r="M363" s="171" t="s">
        <v>75</v>
      </c>
      <c r="N363" s="171" t="s">
        <v>45</v>
      </c>
      <c r="O363" s="171" t="s">
        <v>76</v>
      </c>
    </row>
    <row r="364" spans="1:25" ht="30" customHeight="1" x14ac:dyDescent="0.35">
      <c r="A364" s="177" t="s">
        <v>319</v>
      </c>
      <c r="B364" s="322" t="s">
        <v>320</v>
      </c>
      <c r="C364" s="322"/>
      <c r="D364" s="322"/>
      <c r="E364" s="322"/>
      <c r="F364" s="322"/>
      <c r="G364" s="322"/>
      <c r="H364" s="322"/>
      <c r="I364" s="322"/>
      <c r="J364" s="322"/>
      <c r="K364" s="75">
        <v>5</v>
      </c>
      <c r="L364" s="163">
        <v>5</v>
      </c>
      <c r="M364" s="163"/>
      <c r="N364" s="163"/>
      <c r="O364" s="75"/>
    </row>
    <row r="365" spans="1:25" ht="30" customHeight="1" x14ac:dyDescent="0.35">
      <c r="A365" s="142"/>
      <c r="B365" s="265"/>
      <c r="C365" s="266"/>
      <c r="D365" s="266"/>
      <c r="E365" s="266"/>
      <c r="F365" s="266"/>
      <c r="G365" s="266"/>
      <c r="H365" s="266"/>
      <c r="I365" s="266"/>
      <c r="J365" s="266"/>
      <c r="K365" s="266"/>
      <c r="L365" s="266"/>
      <c r="M365" s="266"/>
      <c r="N365" s="266"/>
      <c r="O365" s="267"/>
    </row>
    <row r="366" spans="1:25" ht="30" customHeight="1" x14ac:dyDescent="0.35">
      <c r="A366" s="177" t="s">
        <v>321</v>
      </c>
      <c r="B366" s="322" t="s">
        <v>322</v>
      </c>
      <c r="C366" s="322"/>
      <c r="D366" s="322"/>
      <c r="E366" s="322"/>
      <c r="F366" s="322"/>
      <c r="G366" s="322"/>
      <c r="H366" s="322"/>
      <c r="I366" s="322"/>
      <c r="J366" s="322"/>
      <c r="K366" s="75">
        <v>5</v>
      </c>
      <c r="L366" s="163">
        <v>5</v>
      </c>
      <c r="M366" s="163"/>
      <c r="N366" s="163"/>
      <c r="O366" s="75" t="s">
        <v>96</v>
      </c>
    </row>
    <row r="367" spans="1:25" ht="30" customHeight="1" x14ac:dyDescent="0.35">
      <c r="A367" s="142"/>
      <c r="B367" s="265" t="s">
        <v>683</v>
      </c>
      <c r="C367" s="266"/>
      <c r="D367" s="266"/>
      <c r="E367" s="266"/>
      <c r="F367" s="266"/>
      <c r="G367" s="266"/>
      <c r="H367" s="266"/>
      <c r="I367" s="266"/>
      <c r="J367" s="266"/>
      <c r="K367" s="266"/>
      <c r="L367" s="266"/>
      <c r="M367" s="266"/>
      <c r="N367" s="266"/>
      <c r="O367" s="267"/>
    </row>
    <row r="368" spans="1:25" ht="45" customHeight="1" x14ac:dyDescent="0.35">
      <c r="A368" s="177" t="s">
        <v>323</v>
      </c>
      <c r="B368" s="322" t="s">
        <v>324</v>
      </c>
      <c r="C368" s="322"/>
      <c r="D368" s="322"/>
      <c r="E368" s="322"/>
      <c r="F368" s="322"/>
      <c r="G368" s="322"/>
      <c r="H368" s="322"/>
      <c r="I368" s="322"/>
      <c r="J368" s="322"/>
      <c r="K368" s="75">
        <v>10</v>
      </c>
      <c r="L368" s="163">
        <v>10</v>
      </c>
      <c r="M368" s="163"/>
      <c r="N368" s="75"/>
      <c r="O368" s="75"/>
    </row>
    <row r="369" spans="1:15" ht="30" customHeight="1" x14ac:dyDescent="0.35">
      <c r="A369" s="142"/>
      <c r="B369" s="265"/>
      <c r="C369" s="266"/>
      <c r="D369" s="266"/>
      <c r="E369" s="266"/>
      <c r="F369" s="266"/>
      <c r="G369" s="266"/>
      <c r="H369" s="266"/>
      <c r="I369" s="266"/>
      <c r="J369" s="266"/>
      <c r="K369" s="266"/>
      <c r="L369" s="266"/>
      <c r="M369" s="266"/>
      <c r="N369" s="266"/>
      <c r="O369" s="267"/>
    </row>
    <row r="370" spans="1:15" ht="15" customHeight="1" x14ac:dyDescent="0.35">
      <c r="A370" s="177" t="s">
        <v>325</v>
      </c>
      <c r="B370" s="324" t="s">
        <v>326</v>
      </c>
      <c r="C370" s="324"/>
      <c r="D370" s="324"/>
      <c r="E370" s="324"/>
      <c r="F370" s="324"/>
      <c r="G370" s="324"/>
      <c r="H370" s="324"/>
      <c r="I370" s="324"/>
      <c r="J370" s="324"/>
      <c r="K370" s="75">
        <v>5</v>
      </c>
      <c r="L370" s="163">
        <v>5</v>
      </c>
      <c r="M370" s="163"/>
      <c r="N370" s="75"/>
      <c r="O370" s="112"/>
    </row>
    <row r="371" spans="1:15" ht="30" customHeight="1" x14ac:dyDescent="0.35">
      <c r="A371" s="142"/>
      <c r="B371" s="265"/>
      <c r="C371" s="266"/>
      <c r="D371" s="266"/>
      <c r="E371" s="266"/>
      <c r="F371" s="266"/>
      <c r="G371" s="266"/>
      <c r="H371" s="266"/>
      <c r="I371" s="266"/>
      <c r="J371" s="266"/>
      <c r="K371" s="266"/>
      <c r="L371" s="266"/>
      <c r="M371" s="266"/>
      <c r="N371" s="266"/>
      <c r="O371" s="267"/>
    </row>
    <row r="372" spans="1:15" ht="30" customHeight="1" x14ac:dyDescent="0.35">
      <c r="A372" s="177" t="s">
        <v>327</v>
      </c>
      <c r="B372" s="322" t="s">
        <v>328</v>
      </c>
      <c r="C372" s="322"/>
      <c r="D372" s="322"/>
      <c r="E372" s="322"/>
      <c r="F372" s="322"/>
      <c r="G372" s="322"/>
      <c r="H372" s="322"/>
      <c r="I372" s="322"/>
      <c r="J372" s="322"/>
      <c r="K372" s="75">
        <v>5</v>
      </c>
      <c r="L372" s="163">
        <v>5</v>
      </c>
      <c r="M372" s="163"/>
      <c r="N372" s="75"/>
      <c r="O372" s="75"/>
    </row>
    <row r="373" spans="1:15" ht="30" customHeight="1" x14ac:dyDescent="0.35">
      <c r="A373" s="142"/>
      <c r="B373" s="265"/>
      <c r="C373" s="266"/>
      <c r="D373" s="266"/>
      <c r="E373" s="266"/>
      <c r="F373" s="266"/>
      <c r="G373" s="266"/>
      <c r="H373" s="266"/>
      <c r="I373" s="266"/>
      <c r="J373" s="266"/>
      <c r="K373" s="266"/>
      <c r="L373" s="266"/>
      <c r="M373" s="266"/>
      <c r="N373" s="266"/>
      <c r="O373" s="267"/>
    </row>
    <row r="374" spans="1:15" ht="45" customHeight="1" x14ac:dyDescent="0.35">
      <c r="A374" s="177" t="s">
        <v>329</v>
      </c>
      <c r="B374" s="322" t="s">
        <v>330</v>
      </c>
      <c r="C374" s="322"/>
      <c r="D374" s="322"/>
      <c r="E374" s="322"/>
      <c r="F374" s="322"/>
      <c r="G374" s="322"/>
      <c r="H374" s="322"/>
      <c r="I374" s="322"/>
      <c r="J374" s="322"/>
      <c r="K374" s="75">
        <v>10</v>
      </c>
      <c r="L374" s="163">
        <v>10</v>
      </c>
      <c r="M374" s="163"/>
      <c r="N374" s="75"/>
      <c r="O374" s="75"/>
    </row>
    <row r="375" spans="1:15" ht="30" customHeight="1" x14ac:dyDescent="0.35">
      <c r="A375" s="142"/>
      <c r="B375" s="265"/>
      <c r="C375" s="266"/>
      <c r="D375" s="266"/>
      <c r="E375" s="266"/>
      <c r="F375" s="266"/>
      <c r="G375" s="266"/>
      <c r="H375" s="266"/>
      <c r="I375" s="266"/>
      <c r="J375" s="266"/>
      <c r="K375" s="266"/>
      <c r="L375" s="266"/>
      <c r="M375" s="266"/>
      <c r="N375" s="266"/>
      <c r="O375" s="267"/>
    </row>
    <row r="376" spans="1:15" ht="45" customHeight="1" x14ac:dyDescent="0.35">
      <c r="A376" s="177" t="s">
        <v>331</v>
      </c>
      <c r="B376" s="322" t="s">
        <v>332</v>
      </c>
      <c r="C376" s="322"/>
      <c r="D376" s="322"/>
      <c r="E376" s="322"/>
      <c r="F376" s="322"/>
      <c r="G376" s="322"/>
      <c r="H376" s="322"/>
      <c r="I376" s="322"/>
      <c r="J376" s="322"/>
      <c r="K376" s="75">
        <v>15</v>
      </c>
      <c r="L376" s="163"/>
      <c r="M376" s="163"/>
      <c r="N376" s="163">
        <v>15</v>
      </c>
      <c r="O376" s="75" t="s">
        <v>102</v>
      </c>
    </row>
    <row r="377" spans="1:15" ht="30" customHeight="1" x14ac:dyDescent="0.35">
      <c r="A377" s="142"/>
      <c r="B377" s="265" t="s">
        <v>629</v>
      </c>
      <c r="C377" s="266"/>
      <c r="D377" s="266"/>
      <c r="E377" s="266"/>
      <c r="F377" s="266"/>
      <c r="G377" s="266"/>
      <c r="H377" s="266"/>
      <c r="I377" s="266"/>
      <c r="J377" s="266"/>
      <c r="K377" s="266"/>
      <c r="L377" s="266"/>
      <c r="M377" s="266"/>
      <c r="N377" s="266"/>
      <c r="O377" s="267"/>
    </row>
    <row r="378" spans="1:15" ht="45" customHeight="1" x14ac:dyDescent="0.35">
      <c r="A378" s="177" t="s">
        <v>333</v>
      </c>
      <c r="B378" s="322" t="s">
        <v>334</v>
      </c>
      <c r="C378" s="322"/>
      <c r="D378" s="322"/>
      <c r="E378" s="322"/>
      <c r="F378" s="322"/>
      <c r="G378" s="322"/>
      <c r="H378" s="322"/>
      <c r="I378" s="322"/>
      <c r="J378" s="322"/>
      <c r="K378" s="75">
        <v>10</v>
      </c>
      <c r="L378" s="163"/>
      <c r="M378" s="163"/>
      <c r="N378" s="163">
        <v>10</v>
      </c>
      <c r="O378" s="75"/>
    </row>
    <row r="379" spans="1:15" ht="30" customHeight="1" x14ac:dyDescent="0.35">
      <c r="A379" s="142"/>
      <c r="B379" s="265" t="s">
        <v>630</v>
      </c>
      <c r="C379" s="266"/>
      <c r="D379" s="266"/>
      <c r="E379" s="266"/>
      <c r="F379" s="266"/>
      <c r="G379" s="266"/>
      <c r="H379" s="266"/>
      <c r="I379" s="266"/>
      <c r="J379" s="266"/>
      <c r="K379" s="266"/>
      <c r="L379" s="266"/>
      <c r="M379" s="266"/>
      <c r="N379" s="266"/>
      <c r="O379" s="267"/>
    </row>
    <row r="380" spans="1:15" ht="45" customHeight="1" x14ac:dyDescent="0.35">
      <c r="A380" s="177" t="s">
        <v>335</v>
      </c>
      <c r="B380" s="322" t="s">
        <v>336</v>
      </c>
      <c r="C380" s="322"/>
      <c r="D380" s="322"/>
      <c r="E380" s="322"/>
      <c r="F380" s="322"/>
      <c r="G380" s="322"/>
      <c r="H380" s="322"/>
      <c r="I380" s="322"/>
      <c r="J380" s="322"/>
      <c r="K380" s="75">
        <v>5</v>
      </c>
      <c r="L380" s="163"/>
      <c r="M380" s="163"/>
      <c r="N380" s="163">
        <v>5</v>
      </c>
      <c r="O380" s="75"/>
    </row>
    <row r="381" spans="1:15" ht="30" customHeight="1" x14ac:dyDescent="0.35">
      <c r="A381" s="142"/>
      <c r="B381" s="265" t="s">
        <v>641</v>
      </c>
      <c r="C381" s="266"/>
      <c r="D381" s="266"/>
      <c r="E381" s="266"/>
      <c r="F381" s="266"/>
      <c r="G381" s="266"/>
      <c r="H381" s="266"/>
      <c r="I381" s="266"/>
      <c r="J381" s="266"/>
      <c r="K381" s="266"/>
      <c r="L381" s="266"/>
      <c r="M381" s="266"/>
      <c r="N381" s="266"/>
      <c r="O381" s="267"/>
    </row>
    <row r="382" spans="1:15" ht="45" customHeight="1" x14ac:dyDescent="0.35">
      <c r="A382" s="177" t="s">
        <v>337</v>
      </c>
      <c r="B382" s="322" t="s">
        <v>338</v>
      </c>
      <c r="C382" s="322"/>
      <c r="D382" s="322"/>
      <c r="E382" s="322"/>
      <c r="F382" s="322"/>
      <c r="G382" s="322"/>
      <c r="H382" s="322"/>
      <c r="I382" s="322"/>
      <c r="J382" s="322"/>
      <c r="K382" s="75">
        <v>10</v>
      </c>
      <c r="L382" s="163"/>
      <c r="M382" s="163">
        <v>10</v>
      </c>
      <c r="N382" s="163"/>
      <c r="O382" s="75"/>
    </row>
    <row r="383" spans="1:15" ht="30" customHeight="1" x14ac:dyDescent="0.35">
      <c r="A383" s="142"/>
      <c r="B383" s="265" t="s">
        <v>648</v>
      </c>
      <c r="C383" s="266"/>
      <c r="D383" s="266"/>
      <c r="E383" s="266"/>
      <c r="F383" s="266"/>
      <c r="G383" s="266"/>
      <c r="H383" s="266"/>
      <c r="I383" s="266"/>
      <c r="J383" s="266"/>
      <c r="K383" s="266"/>
      <c r="L383" s="266"/>
      <c r="M383" s="266"/>
      <c r="N383" s="266"/>
      <c r="O383" s="267"/>
    </row>
    <row r="384" spans="1:15" ht="15" customHeight="1" x14ac:dyDescent="0.35">
      <c r="A384" s="321" t="s">
        <v>73</v>
      </c>
      <c r="B384" s="321"/>
      <c r="C384" s="321"/>
      <c r="D384" s="321"/>
      <c r="E384" s="321"/>
      <c r="F384" s="321"/>
      <c r="G384" s="321"/>
      <c r="H384" s="321"/>
      <c r="I384" s="321"/>
      <c r="J384" s="321"/>
      <c r="K384" s="44" t="s">
        <v>74</v>
      </c>
      <c r="L384" s="171" t="s">
        <v>10</v>
      </c>
      <c r="M384" s="171" t="s">
        <v>75</v>
      </c>
      <c r="N384" s="171" t="s">
        <v>45</v>
      </c>
      <c r="O384" s="171" t="s">
        <v>76</v>
      </c>
    </row>
    <row r="385" spans="1:15" ht="45" customHeight="1" x14ac:dyDescent="0.35">
      <c r="A385" s="177" t="s">
        <v>339</v>
      </c>
      <c r="B385" s="322" t="s">
        <v>340</v>
      </c>
      <c r="C385" s="322"/>
      <c r="D385" s="322"/>
      <c r="E385" s="322"/>
      <c r="F385" s="322"/>
      <c r="G385" s="322"/>
      <c r="H385" s="322"/>
      <c r="I385" s="322"/>
      <c r="J385" s="322"/>
      <c r="K385" s="75">
        <v>10</v>
      </c>
      <c r="L385" s="163">
        <v>10</v>
      </c>
      <c r="M385" s="163"/>
      <c r="N385" s="163"/>
      <c r="O385" s="75"/>
    </row>
    <row r="386" spans="1:15" ht="30" customHeight="1" x14ac:dyDescent="0.35">
      <c r="A386" s="142"/>
      <c r="B386" s="265"/>
      <c r="C386" s="266"/>
      <c r="D386" s="266"/>
      <c r="E386" s="266"/>
      <c r="F386" s="266"/>
      <c r="G386" s="266"/>
      <c r="H386" s="266"/>
      <c r="I386" s="266"/>
      <c r="J386" s="266"/>
      <c r="K386" s="266"/>
      <c r="L386" s="266"/>
      <c r="M386" s="266"/>
      <c r="N386" s="266"/>
      <c r="O386" s="267"/>
    </row>
    <row r="387" spans="1:15" ht="45" customHeight="1" x14ac:dyDescent="0.35">
      <c r="A387" s="177" t="s">
        <v>341</v>
      </c>
      <c r="B387" s="322" t="s">
        <v>342</v>
      </c>
      <c r="C387" s="322"/>
      <c r="D387" s="322"/>
      <c r="E387" s="322"/>
      <c r="F387" s="322"/>
      <c r="G387" s="322"/>
      <c r="H387" s="322"/>
      <c r="I387" s="322"/>
      <c r="J387" s="322"/>
      <c r="K387" s="75">
        <v>5</v>
      </c>
      <c r="L387" s="163">
        <v>5</v>
      </c>
      <c r="M387" s="163"/>
      <c r="N387" s="163"/>
      <c r="O387" s="75" t="s">
        <v>79</v>
      </c>
    </row>
    <row r="388" spans="1:15" ht="30" customHeight="1" x14ac:dyDescent="0.35">
      <c r="A388" s="142"/>
      <c r="B388" s="265" t="s">
        <v>631</v>
      </c>
      <c r="C388" s="266"/>
      <c r="D388" s="266"/>
      <c r="E388" s="266"/>
      <c r="F388" s="266"/>
      <c r="G388" s="266"/>
      <c r="H388" s="266"/>
      <c r="I388" s="266"/>
      <c r="J388" s="266"/>
      <c r="K388" s="266"/>
      <c r="L388" s="266"/>
      <c r="M388" s="266"/>
      <c r="N388" s="266"/>
      <c r="O388" s="267"/>
    </row>
    <row r="389" spans="1:15" ht="30" customHeight="1" x14ac:dyDescent="0.35">
      <c r="A389" s="294" t="s">
        <v>306</v>
      </c>
      <c r="B389" s="294"/>
      <c r="C389" s="294"/>
      <c r="D389" s="294"/>
      <c r="E389" s="294"/>
      <c r="F389" s="294"/>
      <c r="G389" s="294"/>
      <c r="H389" s="294"/>
      <c r="I389" s="294"/>
      <c r="J389" s="294"/>
      <c r="K389" s="294"/>
      <c r="L389" s="294"/>
      <c r="M389" s="294"/>
      <c r="N389" s="294"/>
      <c r="O389" s="294"/>
    </row>
    <row r="390" spans="1:15" ht="15" customHeight="1" x14ac:dyDescent="0.35">
      <c r="A390" s="321" t="s">
        <v>73</v>
      </c>
      <c r="B390" s="321"/>
      <c r="C390" s="321"/>
      <c r="D390" s="321"/>
      <c r="E390" s="321"/>
      <c r="F390" s="321"/>
      <c r="G390" s="321"/>
      <c r="H390" s="321"/>
      <c r="I390" s="321"/>
      <c r="J390" s="321"/>
      <c r="K390" s="44" t="s">
        <v>74</v>
      </c>
      <c r="L390" s="171" t="s">
        <v>10</v>
      </c>
      <c r="M390" s="171" t="s">
        <v>75</v>
      </c>
      <c r="N390" s="171" t="s">
        <v>45</v>
      </c>
      <c r="O390" s="171" t="s">
        <v>76</v>
      </c>
    </row>
    <row r="391" spans="1:15" ht="30" customHeight="1" x14ac:dyDescent="0.35">
      <c r="A391" s="177" t="s">
        <v>343</v>
      </c>
      <c r="B391" s="322" t="s">
        <v>344</v>
      </c>
      <c r="C391" s="323"/>
      <c r="D391" s="323"/>
      <c r="E391" s="323"/>
      <c r="F391" s="323"/>
      <c r="G391" s="323"/>
      <c r="H391" s="323"/>
      <c r="I391" s="323"/>
      <c r="J391" s="323"/>
      <c r="K391" s="75">
        <v>10</v>
      </c>
      <c r="L391" s="163">
        <v>10</v>
      </c>
      <c r="M391" s="163"/>
      <c r="N391" s="163"/>
      <c r="O391" s="75" t="s">
        <v>79</v>
      </c>
    </row>
    <row r="392" spans="1:15" ht="30" customHeight="1" x14ac:dyDescent="0.35">
      <c r="A392" s="142"/>
      <c r="B392" s="265"/>
      <c r="C392" s="266"/>
      <c r="D392" s="266"/>
      <c r="E392" s="266"/>
      <c r="F392" s="266"/>
      <c r="G392" s="266"/>
      <c r="H392" s="266"/>
      <c r="I392" s="266"/>
      <c r="J392" s="266"/>
      <c r="K392" s="266"/>
      <c r="L392" s="266"/>
      <c r="M392" s="266"/>
      <c r="N392" s="266"/>
      <c r="O392" s="267"/>
    </row>
    <row r="393" spans="1:15" ht="30" customHeight="1" x14ac:dyDescent="0.35">
      <c r="A393" s="177" t="s">
        <v>345</v>
      </c>
      <c r="B393" s="322" t="s">
        <v>310</v>
      </c>
      <c r="C393" s="323"/>
      <c r="D393" s="323"/>
      <c r="E393" s="323"/>
      <c r="F393" s="323"/>
      <c r="G393" s="323"/>
      <c r="H393" s="323"/>
      <c r="I393" s="323"/>
      <c r="J393" s="323"/>
      <c r="K393" s="75">
        <v>10</v>
      </c>
      <c r="L393" s="163">
        <v>10</v>
      </c>
      <c r="M393" s="163"/>
      <c r="N393" s="163"/>
      <c r="O393" s="75" t="s">
        <v>79</v>
      </c>
    </row>
    <row r="394" spans="1:15" ht="30" customHeight="1" x14ac:dyDescent="0.35">
      <c r="A394" s="142"/>
      <c r="B394" s="265" t="s">
        <v>689</v>
      </c>
      <c r="C394" s="266"/>
      <c r="D394" s="266"/>
      <c r="E394" s="266"/>
      <c r="F394" s="266"/>
      <c r="G394" s="266"/>
      <c r="H394" s="266"/>
      <c r="I394" s="266"/>
      <c r="J394" s="266"/>
      <c r="K394" s="266"/>
      <c r="L394" s="266"/>
      <c r="M394" s="266"/>
      <c r="N394" s="266"/>
      <c r="O394" s="267"/>
    </row>
    <row r="395" spans="1:15" ht="30" customHeight="1" x14ac:dyDescent="0.35">
      <c r="A395" s="177" t="s">
        <v>346</v>
      </c>
      <c r="B395" s="322" t="s">
        <v>312</v>
      </c>
      <c r="C395" s="322"/>
      <c r="D395" s="322"/>
      <c r="E395" s="322"/>
      <c r="F395" s="322"/>
      <c r="G395" s="322"/>
      <c r="H395" s="322"/>
      <c r="I395" s="322"/>
      <c r="J395" s="322"/>
      <c r="K395" s="75">
        <v>5</v>
      </c>
      <c r="L395" s="163">
        <v>5</v>
      </c>
      <c r="M395" s="163"/>
      <c r="N395" s="163"/>
      <c r="O395" s="75" t="s">
        <v>96</v>
      </c>
    </row>
    <row r="396" spans="1:15" ht="30" customHeight="1" x14ac:dyDescent="0.35">
      <c r="A396" s="142"/>
      <c r="B396" s="265"/>
      <c r="C396" s="266"/>
      <c r="D396" s="266"/>
      <c r="E396" s="266"/>
      <c r="F396" s="266"/>
      <c r="G396" s="266"/>
      <c r="H396" s="266"/>
      <c r="I396" s="266"/>
      <c r="J396" s="266"/>
      <c r="K396" s="266"/>
      <c r="L396" s="266"/>
      <c r="M396" s="266"/>
      <c r="N396" s="266"/>
      <c r="O396" s="267"/>
    </row>
    <row r="397" spans="1:15" ht="30" customHeight="1" x14ac:dyDescent="0.35">
      <c r="A397" s="177" t="s">
        <v>347</v>
      </c>
      <c r="B397" s="322" t="s">
        <v>348</v>
      </c>
      <c r="C397" s="323"/>
      <c r="D397" s="323"/>
      <c r="E397" s="323"/>
      <c r="F397" s="323"/>
      <c r="G397" s="323"/>
      <c r="H397" s="323"/>
      <c r="I397" s="323"/>
      <c r="J397" s="323"/>
      <c r="K397" s="75">
        <v>5</v>
      </c>
      <c r="L397" s="163">
        <v>5</v>
      </c>
      <c r="M397" s="163"/>
      <c r="N397" s="163"/>
      <c r="O397" s="75"/>
    </row>
    <row r="398" spans="1:15" ht="30" customHeight="1" x14ac:dyDescent="0.35">
      <c r="A398" s="142"/>
      <c r="B398" s="265"/>
      <c r="C398" s="266"/>
      <c r="D398" s="266"/>
      <c r="E398" s="266"/>
      <c r="F398" s="266"/>
      <c r="G398" s="266"/>
      <c r="H398" s="266"/>
      <c r="I398" s="266"/>
      <c r="J398" s="266"/>
      <c r="K398" s="266"/>
      <c r="L398" s="266"/>
      <c r="M398" s="266"/>
      <c r="N398" s="266"/>
      <c r="O398" s="267"/>
    </row>
    <row r="399" spans="1:15" ht="30" customHeight="1" x14ac:dyDescent="0.35">
      <c r="A399" s="326" t="s">
        <v>349</v>
      </c>
      <c r="B399" s="327"/>
      <c r="C399" s="327"/>
      <c r="D399" s="327"/>
      <c r="E399" s="327"/>
      <c r="F399" s="327"/>
      <c r="G399" s="327"/>
      <c r="H399" s="327"/>
      <c r="I399" s="327"/>
      <c r="J399" s="327"/>
      <c r="K399" s="327"/>
      <c r="L399" s="327"/>
      <c r="M399" s="327"/>
      <c r="N399" s="327"/>
      <c r="O399" s="327"/>
    </row>
    <row r="400" spans="1:15" ht="15" customHeight="1" x14ac:dyDescent="0.35">
      <c r="A400" s="321" t="s">
        <v>73</v>
      </c>
      <c r="B400" s="321"/>
      <c r="C400" s="321"/>
      <c r="D400" s="321"/>
      <c r="E400" s="321"/>
      <c r="F400" s="321"/>
      <c r="G400" s="321"/>
      <c r="H400" s="321"/>
      <c r="I400" s="321"/>
      <c r="J400" s="321"/>
      <c r="K400" s="44" t="s">
        <v>74</v>
      </c>
      <c r="L400" s="171" t="s">
        <v>10</v>
      </c>
      <c r="M400" s="171" t="s">
        <v>75</v>
      </c>
      <c r="N400" s="171" t="s">
        <v>45</v>
      </c>
      <c r="O400" s="171" t="s">
        <v>76</v>
      </c>
    </row>
    <row r="401" spans="1:15" ht="32.25" customHeight="1" x14ac:dyDescent="0.35">
      <c r="A401" s="177" t="s">
        <v>350</v>
      </c>
      <c r="B401" s="322" t="s">
        <v>351</v>
      </c>
      <c r="C401" s="323"/>
      <c r="D401" s="323"/>
      <c r="E401" s="323"/>
      <c r="F401" s="323"/>
      <c r="G401" s="323"/>
      <c r="H401" s="323"/>
      <c r="I401" s="323"/>
      <c r="J401" s="323"/>
      <c r="K401" s="75">
        <v>15</v>
      </c>
      <c r="L401" s="163">
        <v>15</v>
      </c>
      <c r="M401" s="163"/>
      <c r="N401" s="163"/>
      <c r="O401" s="75" t="s">
        <v>96</v>
      </c>
    </row>
    <row r="402" spans="1:15" ht="30" customHeight="1" x14ac:dyDescent="0.35">
      <c r="A402" s="142"/>
      <c r="B402" s="265" t="s">
        <v>684</v>
      </c>
      <c r="C402" s="266"/>
      <c r="D402" s="266"/>
      <c r="E402" s="266"/>
      <c r="F402" s="266"/>
      <c r="G402" s="266"/>
      <c r="H402" s="266"/>
      <c r="I402" s="266"/>
      <c r="J402" s="266"/>
      <c r="K402" s="266"/>
      <c r="L402" s="266"/>
      <c r="M402" s="266"/>
      <c r="N402" s="266"/>
      <c r="O402" s="267"/>
    </row>
    <row r="403" spans="1:15" ht="30" customHeight="1" x14ac:dyDescent="0.35">
      <c r="A403" s="177" t="s">
        <v>352</v>
      </c>
      <c r="B403" s="322" t="s">
        <v>353</v>
      </c>
      <c r="C403" s="323"/>
      <c r="D403" s="323"/>
      <c r="E403" s="323"/>
      <c r="F403" s="323"/>
      <c r="G403" s="323"/>
      <c r="H403" s="323"/>
      <c r="I403" s="323"/>
      <c r="J403" s="323"/>
      <c r="K403" s="75">
        <v>10</v>
      </c>
      <c r="L403" s="163"/>
      <c r="M403" s="163"/>
      <c r="N403" s="163">
        <v>10</v>
      </c>
      <c r="O403" s="75" t="s">
        <v>96</v>
      </c>
    </row>
    <row r="404" spans="1:15" ht="30" customHeight="1" x14ac:dyDescent="0.35">
      <c r="A404" s="142"/>
      <c r="B404" s="265" t="s">
        <v>632</v>
      </c>
      <c r="C404" s="266"/>
      <c r="D404" s="266"/>
      <c r="E404" s="266"/>
      <c r="F404" s="266"/>
      <c r="G404" s="266"/>
      <c r="H404" s="266"/>
      <c r="I404" s="266"/>
      <c r="J404" s="266"/>
      <c r="K404" s="266"/>
      <c r="L404" s="266"/>
      <c r="M404" s="266"/>
      <c r="N404" s="266"/>
      <c r="O404" s="267"/>
    </row>
    <row r="405" spans="1:15" ht="30" customHeight="1" x14ac:dyDescent="0.35">
      <c r="A405" s="177" t="s">
        <v>354</v>
      </c>
      <c r="B405" s="322" t="s">
        <v>355</v>
      </c>
      <c r="C405" s="323"/>
      <c r="D405" s="323"/>
      <c r="E405" s="323"/>
      <c r="F405" s="323"/>
      <c r="G405" s="323"/>
      <c r="H405" s="323"/>
      <c r="I405" s="323"/>
      <c r="J405" s="323"/>
      <c r="K405" s="75">
        <v>5</v>
      </c>
      <c r="L405" s="163">
        <v>5</v>
      </c>
      <c r="M405" s="163"/>
      <c r="N405" s="163"/>
      <c r="O405" s="75" t="s">
        <v>79</v>
      </c>
    </row>
    <row r="406" spans="1:15" ht="30" customHeight="1" x14ac:dyDescent="0.35">
      <c r="A406" s="142"/>
      <c r="B406" s="265"/>
      <c r="C406" s="266"/>
      <c r="D406" s="266"/>
      <c r="E406" s="266"/>
      <c r="F406" s="266"/>
      <c r="G406" s="266"/>
      <c r="H406" s="266"/>
      <c r="I406" s="266"/>
      <c r="J406" s="266"/>
      <c r="K406" s="266"/>
      <c r="L406" s="266"/>
      <c r="M406" s="266"/>
      <c r="N406" s="266"/>
      <c r="O406" s="267"/>
    </row>
    <row r="407" spans="1:15" ht="30" customHeight="1" x14ac:dyDescent="0.35">
      <c r="A407" s="177" t="s">
        <v>356</v>
      </c>
      <c r="B407" s="322" t="s">
        <v>357</v>
      </c>
      <c r="C407" s="323"/>
      <c r="D407" s="323"/>
      <c r="E407" s="323"/>
      <c r="F407" s="323"/>
      <c r="G407" s="323"/>
      <c r="H407" s="323"/>
      <c r="I407" s="323"/>
      <c r="J407" s="323"/>
      <c r="K407" s="75">
        <v>5</v>
      </c>
      <c r="L407" s="163">
        <v>5</v>
      </c>
      <c r="M407" s="163"/>
      <c r="N407" s="163"/>
      <c r="O407" s="75" t="s">
        <v>79</v>
      </c>
    </row>
    <row r="408" spans="1:15" ht="30" customHeight="1" x14ac:dyDescent="0.35">
      <c r="A408" s="142"/>
      <c r="B408" s="265" t="s">
        <v>685</v>
      </c>
      <c r="C408" s="266"/>
      <c r="D408" s="266"/>
      <c r="E408" s="266"/>
      <c r="F408" s="266"/>
      <c r="G408" s="266"/>
      <c r="H408" s="266"/>
      <c r="I408" s="266"/>
      <c r="J408" s="266"/>
      <c r="K408" s="266"/>
      <c r="L408" s="266"/>
      <c r="M408" s="266"/>
      <c r="N408" s="266"/>
      <c r="O408" s="267"/>
    </row>
    <row r="409" spans="1:15" ht="30" customHeight="1" x14ac:dyDescent="0.4">
      <c r="A409" s="55"/>
      <c r="B409" s="56"/>
      <c r="C409" s="57"/>
      <c r="D409" s="57"/>
      <c r="E409" s="57"/>
      <c r="F409" s="57"/>
      <c r="G409" s="57"/>
      <c r="H409" s="57"/>
      <c r="I409" s="57"/>
      <c r="J409" s="57"/>
      <c r="K409" s="57"/>
      <c r="L409" s="57"/>
      <c r="M409" s="57"/>
      <c r="N409" s="57"/>
      <c r="O409" s="57"/>
    </row>
    <row r="410" spans="1:15" ht="15" customHeight="1" x14ac:dyDescent="0.35">
      <c r="A410" s="321" t="s">
        <v>73</v>
      </c>
      <c r="B410" s="321"/>
      <c r="C410" s="321"/>
      <c r="D410" s="321"/>
      <c r="E410" s="321"/>
      <c r="F410" s="321"/>
      <c r="G410" s="321"/>
      <c r="H410" s="321"/>
      <c r="I410" s="321"/>
      <c r="J410" s="321"/>
      <c r="K410" s="44" t="s">
        <v>74</v>
      </c>
      <c r="L410" s="171" t="s">
        <v>10</v>
      </c>
      <c r="M410" s="171" t="s">
        <v>75</v>
      </c>
      <c r="N410" s="171" t="s">
        <v>45</v>
      </c>
      <c r="O410" s="171" t="s">
        <v>76</v>
      </c>
    </row>
    <row r="411" spans="1:15" ht="30" customHeight="1" x14ac:dyDescent="0.35">
      <c r="A411" s="177" t="s">
        <v>358</v>
      </c>
      <c r="B411" s="322" t="s">
        <v>359</v>
      </c>
      <c r="C411" s="323"/>
      <c r="D411" s="323"/>
      <c r="E411" s="323"/>
      <c r="F411" s="323"/>
      <c r="G411" s="323"/>
      <c r="H411" s="323"/>
      <c r="I411" s="323"/>
      <c r="J411" s="323"/>
      <c r="K411" s="75">
        <v>10</v>
      </c>
      <c r="L411" s="163">
        <v>10</v>
      </c>
      <c r="M411" s="163"/>
      <c r="N411" s="163"/>
      <c r="O411" s="75"/>
    </row>
    <row r="412" spans="1:15" ht="30" customHeight="1" x14ac:dyDescent="0.35">
      <c r="A412" s="142"/>
      <c r="B412" s="265"/>
      <c r="C412" s="266"/>
      <c r="D412" s="266"/>
      <c r="E412" s="266"/>
      <c r="F412" s="266"/>
      <c r="G412" s="266"/>
      <c r="H412" s="266"/>
      <c r="I412" s="266"/>
      <c r="J412" s="266"/>
      <c r="K412" s="266"/>
      <c r="L412" s="266"/>
      <c r="M412" s="266"/>
      <c r="N412" s="266"/>
      <c r="O412" s="267"/>
    </row>
    <row r="413" spans="1:15" ht="30" customHeight="1" x14ac:dyDescent="0.35">
      <c r="A413" s="177" t="s">
        <v>360</v>
      </c>
      <c r="B413" s="322" t="s">
        <v>361</v>
      </c>
      <c r="C413" s="323"/>
      <c r="D413" s="323"/>
      <c r="E413" s="323"/>
      <c r="F413" s="323"/>
      <c r="G413" s="323"/>
      <c r="H413" s="323"/>
      <c r="I413" s="323"/>
      <c r="J413" s="323"/>
      <c r="K413" s="75">
        <v>10</v>
      </c>
      <c r="L413" s="163">
        <v>10</v>
      </c>
      <c r="M413" s="163"/>
      <c r="N413" s="163"/>
      <c r="O413" s="75" t="s">
        <v>79</v>
      </c>
    </row>
    <row r="414" spans="1:15" ht="30" customHeight="1" x14ac:dyDescent="0.35">
      <c r="A414" s="142"/>
      <c r="B414" s="265"/>
      <c r="C414" s="266"/>
      <c r="D414" s="266"/>
      <c r="E414" s="266"/>
      <c r="F414" s="266"/>
      <c r="G414" s="266"/>
      <c r="H414" s="266"/>
      <c r="I414" s="266"/>
      <c r="J414" s="266"/>
      <c r="K414" s="266"/>
      <c r="L414" s="266"/>
      <c r="M414" s="266"/>
      <c r="N414" s="266"/>
      <c r="O414" s="267"/>
    </row>
    <row r="415" spans="1:15" ht="30" customHeight="1" x14ac:dyDescent="0.35">
      <c r="A415" s="177" t="s">
        <v>362</v>
      </c>
      <c r="B415" s="322" t="s">
        <v>363</v>
      </c>
      <c r="C415" s="323"/>
      <c r="D415" s="323"/>
      <c r="E415" s="323"/>
      <c r="F415" s="323"/>
      <c r="G415" s="323"/>
      <c r="H415" s="323"/>
      <c r="I415" s="323"/>
      <c r="J415" s="323"/>
      <c r="K415" s="75">
        <v>10</v>
      </c>
      <c r="L415" s="163"/>
      <c r="M415" s="163"/>
      <c r="N415" s="163">
        <v>10</v>
      </c>
      <c r="O415" s="75"/>
    </row>
    <row r="416" spans="1:15" ht="30" customHeight="1" x14ac:dyDescent="0.35">
      <c r="A416" s="142"/>
      <c r="B416" s="265" t="s">
        <v>632</v>
      </c>
      <c r="C416" s="266"/>
      <c r="D416" s="266"/>
      <c r="E416" s="266"/>
      <c r="F416" s="266"/>
      <c r="G416" s="266"/>
      <c r="H416" s="266"/>
      <c r="I416" s="266"/>
      <c r="J416" s="266"/>
      <c r="K416" s="266"/>
      <c r="L416" s="266"/>
      <c r="M416" s="266"/>
      <c r="N416" s="266"/>
      <c r="O416" s="267"/>
    </row>
    <row r="417" spans="1:15" ht="30" customHeight="1" x14ac:dyDescent="0.35">
      <c r="A417" s="326" t="s">
        <v>364</v>
      </c>
      <c r="B417" s="327"/>
      <c r="C417" s="327"/>
      <c r="D417" s="327"/>
      <c r="E417" s="327"/>
      <c r="F417" s="327"/>
      <c r="G417" s="327"/>
      <c r="H417" s="327"/>
      <c r="I417" s="327"/>
      <c r="J417" s="327"/>
      <c r="K417" s="327"/>
      <c r="L417" s="327"/>
      <c r="M417" s="327"/>
      <c r="N417" s="327"/>
      <c r="O417" s="327"/>
    </row>
    <row r="418" spans="1:15" ht="15" customHeight="1" x14ac:dyDescent="0.35">
      <c r="A418" s="321" t="s">
        <v>73</v>
      </c>
      <c r="B418" s="321"/>
      <c r="C418" s="321"/>
      <c r="D418" s="321"/>
      <c r="E418" s="321"/>
      <c r="F418" s="321"/>
      <c r="G418" s="321"/>
      <c r="H418" s="321"/>
      <c r="I418" s="321"/>
      <c r="J418" s="321"/>
      <c r="K418" s="44" t="s">
        <v>74</v>
      </c>
      <c r="L418" s="171" t="s">
        <v>10</v>
      </c>
      <c r="M418" s="171" t="s">
        <v>75</v>
      </c>
      <c r="N418" s="171" t="s">
        <v>45</v>
      </c>
      <c r="O418" s="171" t="s">
        <v>76</v>
      </c>
    </row>
    <row r="419" spans="1:15" ht="45" customHeight="1" x14ac:dyDescent="0.35">
      <c r="A419" s="62" t="s">
        <v>365</v>
      </c>
      <c r="B419" s="322" t="s">
        <v>642</v>
      </c>
      <c r="C419" s="323"/>
      <c r="D419" s="323"/>
      <c r="E419" s="323"/>
      <c r="F419" s="323"/>
      <c r="G419" s="323"/>
      <c r="H419" s="323"/>
      <c r="I419" s="323"/>
      <c r="J419" s="323"/>
      <c r="K419" s="75">
        <v>10</v>
      </c>
      <c r="L419" s="163">
        <v>10</v>
      </c>
      <c r="M419" s="163"/>
      <c r="N419" s="165"/>
      <c r="O419" s="75" t="s">
        <v>102</v>
      </c>
    </row>
    <row r="420" spans="1:15" ht="30" customHeight="1" x14ac:dyDescent="0.35">
      <c r="A420" s="142"/>
      <c r="B420" s="265"/>
      <c r="C420" s="266"/>
      <c r="D420" s="266"/>
      <c r="E420" s="266"/>
      <c r="F420" s="266"/>
      <c r="G420" s="266"/>
      <c r="H420" s="266"/>
      <c r="I420" s="266"/>
      <c r="J420" s="266"/>
      <c r="K420" s="266"/>
      <c r="L420" s="266"/>
      <c r="M420" s="266"/>
      <c r="N420" s="266"/>
      <c r="O420" s="267"/>
    </row>
    <row r="421" spans="1:15" ht="30" customHeight="1" x14ac:dyDescent="0.35">
      <c r="A421" s="62" t="s">
        <v>367</v>
      </c>
      <c r="B421" s="322" t="s">
        <v>368</v>
      </c>
      <c r="C421" s="322"/>
      <c r="D421" s="322"/>
      <c r="E421" s="322"/>
      <c r="F421" s="322"/>
      <c r="G421" s="322"/>
      <c r="H421" s="322"/>
      <c r="I421" s="322"/>
      <c r="J421" s="322"/>
      <c r="K421" s="75">
        <v>10</v>
      </c>
      <c r="L421" s="163">
        <v>10</v>
      </c>
      <c r="M421" s="163"/>
      <c r="N421" s="165"/>
      <c r="O421" s="75" t="s">
        <v>102</v>
      </c>
    </row>
    <row r="422" spans="1:15" ht="30" customHeight="1" x14ac:dyDescent="0.35">
      <c r="A422" s="142"/>
      <c r="B422" s="265"/>
      <c r="C422" s="266"/>
      <c r="D422" s="266"/>
      <c r="E422" s="266"/>
      <c r="F422" s="266"/>
      <c r="G422" s="266"/>
      <c r="H422" s="266"/>
      <c r="I422" s="266"/>
      <c r="J422" s="266"/>
      <c r="K422" s="266"/>
      <c r="L422" s="266"/>
      <c r="M422" s="266"/>
      <c r="N422" s="266"/>
      <c r="O422" s="267"/>
    </row>
    <row r="423" spans="1:15" ht="45" customHeight="1" x14ac:dyDescent="0.35">
      <c r="A423" s="62" t="s">
        <v>369</v>
      </c>
      <c r="B423" s="322" t="s">
        <v>370</v>
      </c>
      <c r="C423" s="322"/>
      <c r="D423" s="322"/>
      <c r="E423" s="322"/>
      <c r="F423" s="322"/>
      <c r="G423" s="322"/>
      <c r="H423" s="322"/>
      <c r="I423" s="322"/>
      <c r="J423" s="322"/>
      <c r="K423" s="75">
        <v>10</v>
      </c>
      <c r="L423" s="163"/>
      <c r="M423" s="163"/>
      <c r="N423" s="163">
        <v>10</v>
      </c>
      <c r="O423" s="75" t="s">
        <v>102</v>
      </c>
    </row>
    <row r="424" spans="1:15" ht="30" customHeight="1" x14ac:dyDescent="0.35">
      <c r="A424" s="142"/>
      <c r="B424" s="265" t="s">
        <v>633</v>
      </c>
      <c r="C424" s="266"/>
      <c r="D424" s="266"/>
      <c r="E424" s="266"/>
      <c r="F424" s="266"/>
      <c r="G424" s="266"/>
      <c r="H424" s="266"/>
      <c r="I424" s="266"/>
      <c r="J424" s="266"/>
      <c r="K424" s="266"/>
      <c r="L424" s="266"/>
      <c r="M424" s="266"/>
      <c r="N424" s="266"/>
      <c r="O424" s="267"/>
    </row>
    <row r="425" spans="1:15" ht="15" customHeight="1" x14ac:dyDescent="0.35">
      <c r="A425" s="62" t="s">
        <v>371</v>
      </c>
      <c r="B425" s="324" t="s">
        <v>372</v>
      </c>
      <c r="C425" s="324"/>
      <c r="D425" s="324"/>
      <c r="E425" s="324"/>
      <c r="F425" s="324"/>
      <c r="G425" s="324"/>
      <c r="H425" s="324"/>
      <c r="I425" s="324"/>
      <c r="J425" s="324"/>
      <c r="K425" s="75">
        <v>5</v>
      </c>
      <c r="L425" s="163">
        <v>5</v>
      </c>
      <c r="M425" s="163"/>
      <c r="N425" s="165"/>
      <c r="O425" s="75" t="s">
        <v>102</v>
      </c>
    </row>
    <row r="426" spans="1:15" ht="30" customHeight="1" x14ac:dyDescent="0.35">
      <c r="A426" s="142"/>
      <c r="B426" s="265"/>
      <c r="C426" s="266"/>
      <c r="D426" s="266"/>
      <c r="E426" s="266"/>
      <c r="F426" s="266"/>
      <c r="G426" s="266"/>
      <c r="H426" s="266"/>
      <c r="I426" s="266"/>
      <c r="J426" s="266"/>
      <c r="K426" s="266"/>
      <c r="L426" s="266"/>
      <c r="M426" s="266"/>
      <c r="N426" s="266"/>
      <c r="O426" s="267"/>
    </row>
    <row r="427" spans="1:15" ht="30" customHeight="1" x14ac:dyDescent="0.35">
      <c r="A427" s="294" t="s">
        <v>373</v>
      </c>
      <c r="B427" s="325"/>
      <c r="C427" s="325"/>
      <c r="D427" s="325"/>
      <c r="E427" s="325"/>
      <c r="F427" s="325"/>
      <c r="G427" s="325"/>
      <c r="H427" s="325"/>
      <c r="I427" s="325"/>
      <c r="J427" s="325"/>
      <c r="K427" s="325"/>
      <c r="L427" s="325"/>
      <c r="M427" s="325"/>
      <c r="N427" s="325"/>
      <c r="O427" s="325"/>
    </row>
    <row r="428" spans="1:15" ht="15" customHeight="1" x14ac:dyDescent="0.35">
      <c r="A428" s="321" t="s">
        <v>73</v>
      </c>
      <c r="B428" s="321"/>
      <c r="C428" s="321"/>
      <c r="D428" s="321"/>
      <c r="E428" s="321"/>
      <c r="F428" s="321"/>
      <c r="G428" s="321"/>
      <c r="H428" s="321"/>
      <c r="I428" s="321"/>
      <c r="J428" s="321"/>
      <c r="K428" s="44" t="s">
        <v>74</v>
      </c>
      <c r="L428" s="171" t="s">
        <v>10</v>
      </c>
      <c r="M428" s="171" t="s">
        <v>75</v>
      </c>
      <c r="N428" s="171" t="s">
        <v>45</v>
      </c>
      <c r="O428" s="171" t="s">
        <v>76</v>
      </c>
    </row>
    <row r="429" spans="1:15" ht="45" customHeight="1" x14ac:dyDescent="0.35">
      <c r="A429" s="62" t="s">
        <v>374</v>
      </c>
      <c r="B429" s="322" t="s">
        <v>375</v>
      </c>
      <c r="C429" s="323"/>
      <c r="D429" s="323"/>
      <c r="E429" s="323"/>
      <c r="F429" s="323"/>
      <c r="G429" s="323"/>
      <c r="H429" s="323"/>
      <c r="I429" s="323"/>
      <c r="J429" s="323"/>
      <c r="K429" s="75">
        <v>10</v>
      </c>
      <c r="L429" s="163">
        <v>10</v>
      </c>
      <c r="M429" s="163"/>
      <c r="N429" s="165"/>
      <c r="O429" s="75"/>
    </row>
    <row r="430" spans="1:15" ht="30" customHeight="1" x14ac:dyDescent="0.35">
      <c r="A430" s="142"/>
      <c r="B430" s="265"/>
      <c r="C430" s="266"/>
      <c r="D430" s="266"/>
      <c r="E430" s="266"/>
      <c r="F430" s="266"/>
      <c r="G430" s="266"/>
      <c r="H430" s="266"/>
      <c r="I430" s="266"/>
      <c r="J430" s="266"/>
      <c r="K430" s="266"/>
      <c r="L430" s="266"/>
      <c r="M430" s="266"/>
      <c r="N430" s="266"/>
      <c r="O430" s="267"/>
    </row>
    <row r="431" spans="1:15" ht="45" customHeight="1" x14ac:dyDescent="0.35">
      <c r="A431" s="62" t="s">
        <v>376</v>
      </c>
      <c r="B431" s="322" t="s">
        <v>377</v>
      </c>
      <c r="C431" s="323"/>
      <c r="D431" s="323"/>
      <c r="E431" s="323"/>
      <c r="F431" s="323"/>
      <c r="G431" s="323"/>
      <c r="H431" s="323"/>
      <c r="I431" s="323"/>
      <c r="J431" s="323"/>
      <c r="K431" s="75">
        <v>5</v>
      </c>
      <c r="L431" s="163"/>
      <c r="M431" s="163"/>
      <c r="N431" s="163">
        <v>5</v>
      </c>
      <c r="O431" s="75" t="s">
        <v>102</v>
      </c>
    </row>
    <row r="432" spans="1:15" ht="30" customHeight="1" x14ac:dyDescent="0.35">
      <c r="A432" s="142"/>
      <c r="B432" s="265" t="s">
        <v>634</v>
      </c>
      <c r="C432" s="266"/>
      <c r="D432" s="266"/>
      <c r="E432" s="266"/>
      <c r="F432" s="266"/>
      <c r="G432" s="266"/>
      <c r="H432" s="266"/>
      <c r="I432" s="266"/>
      <c r="J432" s="266"/>
      <c r="K432" s="266"/>
      <c r="L432" s="266"/>
      <c r="M432" s="266"/>
      <c r="N432" s="266"/>
      <c r="O432" s="267"/>
    </row>
    <row r="433" spans="1:15" ht="30" customHeight="1" x14ac:dyDescent="0.4">
      <c r="A433" s="76"/>
      <c r="B433" s="56"/>
      <c r="C433" s="77"/>
      <c r="D433" s="77"/>
      <c r="E433" s="77"/>
      <c r="F433" s="77"/>
      <c r="G433" s="77"/>
      <c r="H433" s="77"/>
      <c r="I433" s="77"/>
      <c r="J433" s="77"/>
      <c r="K433" s="55"/>
      <c r="L433" s="78"/>
      <c r="M433" s="78"/>
      <c r="N433" s="78"/>
      <c r="O433" s="55"/>
    </row>
    <row r="434" spans="1:15" ht="30" customHeight="1" x14ac:dyDescent="0.4">
      <c r="A434" s="76"/>
      <c r="B434" s="56"/>
      <c r="C434" s="77"/>
      <c r="D434" s="77"/>
      <c r="E434" s="77"/>
      <c r="F434" s="77"/>
      <c r="G434" s="77"/>
      <c r="H434" s="77"/>
      <c r="I434" s="77"/>
      <c r="J434" s="77"/>
      <c r="K434" s="55"/>
      <c r="L434" s="78"/>
      <c r="M434" s="78"/>
      <c r="N434" s="78"/>
      <c r="O434" s="55"/>
    </row>
    <row r="435" spans="1:15" ht="15" customHeight="1" x14ac:dyDescent="0.35">
      <c r="A435" s="321" t="s">
        <v>73</v>
      </c>
      <c r="B435" s="321"/>
      <c r="C435" s="321"/>
      <c r="D435" s="321"/>
      <c r="E435" s="321"/>
      <c r="F435" s="321"/>
      <c r="G435" s="321"/>
      <c r="H435" s="321"/>
      <c r="I435" s="321"/>
      <c r="J435" s="321"/>
      <c r="K435" s="44" t="s">
        <v>74</v>
      </c>
      <c r="L435" s="171" t="s">
        <v>10</v>
      </c>
      <c r="M435" s="171" t="s">
        <v>75</v>
      </c>
      <c r="N435" s="171" t="s">
        <v>45</v>
      </c>
      <c r="O435" s="171" t="s">
        <v>76</v>
      </c>
    </row>
    <row r="436" spans="1:15" ht="45" customHeight="1" x14ac:dyDescent="0.35">
      <c r="A436" s="62" t="s">
        <v>378</v>
      </c>
      <c r="B436" s="322" t="s">
        <v>379</v>
      </c>
      <c r="C436" s="323"/>
      <c r="D436" s="323"/>
      <c r="E436" s="323"/>
      <c r="F436" s="323"/>
      <c r="G436" s="323"/>
      <c r="H436" s="323"/>
      <c r="I436" s="323"/>
      <c r="J436" s="323"/>
      <c r="K436" s="75">
        <v>5</v>
      </c>
      <c r="L436" s="163">
        <v>5</v>
      </c>
      <c r="M436" s="163"/>
      <c r="N436" s="163"/>
      <c r="O436" s="75" t="s">
        <v>102</v>
      </c>
    </row>
    <row r="437" spans="1:15" ht="30" customHeight="1" x14ac:dyDescent="0.35">
      <c r="A437" s="142"/>
      <c r="B437" s="265"/>
      <c r="C437" s="266"/>
      <c r="D437" s="266"/>
      <c r="E437" s="266"/>
      <c r="F437" s="266"/>
      <c r="G437" s="266"/>
      <c r="H437" s="266"/>
      <c r="I437" s="266"/>
      <c r="J437" s="266"/>
      <c r="K437" s="266"/>
      <c r="L437" s="266"/>
      <c r="M437" s="266"/>
      <c r="N437" s="266"/>
      <c r="O437" s="267"/>
    </row>
    <row r="438" spans="1:15" ht="30" customHeight="1" x14ac:dyDescent="0.35">
      <c r="A438" s="320" t="s">
        <v>91</v>
      </c>
      <c r="B438" s="252"/>
      <c r="C438" s="252"/>
      <c r="D438" s="252"/>
      <c r="E438" s="252"/>
      <c r="F438" s="252"/>
      <c r="G438" s="252"/>
      <c r="H438" s="252"/>
      <c r="I438" s="252"/>
      <c r="J438" s="252"/>
      <c r="K438" s="252"/>
      <c r="L438" s="252"/>
      <c r="M438" s="252"/>
      <c r="N438" s="252"/>
      <c r="O438" s="252"/>
    </row>
    <row r="439" spans="1:15" ht="15" customHeight="1" x14ac:dyDescent="0.35">
      <c r="A439" s="321" t="s">
        <v>73</v>
      </c>
      <c r="B439" s="321"/>
      <c r="C439" s="321"/>
      <c r="D439" s="321"/>
      <c r="E439" s="321"/>
      <c r="F439" s="321"/>
      <c r="G439" s="321"/>
      <c r="H439" s="321"/>
      <c r="I439" s="321"/>
      <c r="J439" s="321"/>
      <c r="K439" s="44" t="s">
        <v>74</v>
      </c>
      <c r="L439" s="171" t="s">
        <v>10</v>
      </c>
      <c r="M439" s="171" t="s">
        <v>75</v>
      </c>
      <c r="N439" s="171" t="s">
        <v>45</v>
      </c>
      <c r="O439" s="171" t="s">
        <v>76</v>
      </c>
    </row>
    <row r="440" spans="1:15" ht="45" customHeight="1" x14ac:dyDescent="0.35">
      <c r="A440" s="62" t="s">
        <v>380</v>
      </c>
      <c r="B440" s="322" t="s">
        <v>381</v>
      </c>
      <c r="C440" s="323"/>
      <c r="D440" s="323"/>
      <c r="E440" s="323"/>
      <c r="F440" s="323"/>
      <c r="G440" s="323"/>
      <c r="H440" s="323"/>
      <c r="I440" s="323"/>
      <c r="J440" s="323"/>
      <c r="K440" s="75">
        <v>10</v>
      </c>
      <c r="L440" s="163">
        <v>10</v>
      </c>
      <c r="M440" s="163"/>
      <c r="N440" s="165"/>
      <c r="O440" s="75" t="s">
        <v>79</v>
      </c>
    </row>
    <row r="441" spans="1:15" ht="30" customHeight="1" x14ac:dyDescent="0.35">
      <c r="A441" s="142"/>
      <c r="B441" s="265"/>
      <c r="C441" s="266"/>
      <c r="D441" s="266"/>
      <c r="E441" s="266"/>
      <c r="F441" s="266"/>
      <c r="G441" s="266"/>
      <c r="H441" s="266"/>
      <c r="I441" s="266"/>
      <c r="J441" s="266"/>
      <c r="K441" s="266"/>
      <c r="L441" s="266"/>
      <c r="M441" s="266"/>
      <c r="N441" s="266"/>
      <c r="O441" s="267"/>
    </row>
    <row r="442" spans="1:15" ht="16.5" customHeight="1" x14ac:dyDescent="0.4">
      <c r="A442" s="282"/>
      <c r="B442" s="282"/>
      <c r="C442" s="282"/>
      <c r="D442" s="282"/>
      <c r="E442" s="282"/>
      <c r="F442" s="282"/>
      <c r="G442" s="282"/>
      <c r="H442" s="282"/>
      <c r="I442" s="282"/>
      <c r="J442" s="282"/>
      <c r="K442" s="282"/>
      <c r="L442" s="282"/>
      <c r="M442" s="282"/>
      <c r="N442" s="282"/>
      <c r="O442" s="282"/>
    </row>
    <row r="443" spans="1:15" ht="15" customHeight="1" x14ac:dyDescent="0.4">
      <c r="A443" s="318" t="s">
        <v>125</v>
      </c>
      <c r="B443" s="319"/>
      <c r="C443" s="319"/>
      <c r="D443" s="212"/>
      <c r="E443" s="212"/>
      <c r="F443" s="212"/>
      <c r="G443" s="212"/>
      <c r="H443" s="212"/>
      <c r="I443" s="212"/>
      <c r="J443" s="212"/>
      <c r="K443" s="212"/>
      <c r="L443" s="212"/>
      <c r="M443" s="212"/>
      <c r="N443" s="212"/>
      <c r="O443" s="213"/>
    </row>
    <row r="444" spans="1:15" ht="60" customHeight="1" x14ac:dyDescent="0.35">
      <c r="A444" s="310"/>
      <c r="B444" s="310"/>
      <c r="C444" s="310"/>
      <c r="D444" s="310"/>
      <c r="E444" s="310"/>
      <c r="F444" s="310"/>
      <c r="G444" s="310"/>
      <c r="H444" s="310"/>
      <c r="I444" s="310"/>
      <c r="J444" s="310"/>
      <c r="K444" s="310"/>
      <c r="L444" s="310"/>
      <c r="M444" s="310"/>
      <c r="N444" s="310"/>
      <c r="O444" s="310"/>
    </row>
    <row r="445" spans="1:15" ht="60" customHeight="1" x14ac:dyDescent="0.35">
      <c r="A445" s="310"/>
      <c r="B445" s="310"/>
      <c r="C445" s="310"/>
      <c r="D445" s="310"/>
      <c r="E445" s="310"/>
      <c r="F445" s="310"/>
      <c r="G445" s="310"/>
      <c r="H445" s="310"/>
      <c r="I445" s="310"/>
      <c r="J445" s="310"/>
      <c r="K445" s="310"/>
      <c r="L445" s="310"/>
      <c r="M445" s="310"/>
      <c r="N445" s="310"/>
      <c r="O445" s="310"/>
    </row>
    <row r="446" spans="1:15" ht="60" customHeight="1" x14ac:dyDescent="0.35">
      <c r="A446" s="310"/>
      <c r="B446" s="310"/>
      <c r="C446" s="310"/>
      <c r="D446" s="310"/>
      <c r="E446" s="310"/>
      <c r="F446" s="310"/>
      <c r="G446" s="310"/>
      <c r="H446" s="310"/>
      <c r="I446" s="310"/>
      <c r="J446" s="310"/>
      <c r="K446" s="310"/>
      <c r="L446" s="310"/>
      <c r="M446" s="310"/>
      <c r="N446" s="310"/>
      <c r="O446" s="310"/>
    </row>
    <row r="447" spans="1:15" ht="60" customHeight="1" x14ac:dyDescent="0.35">
      <c r="A447" s="310"/>
      <c r="B447" s="310"/>
      <c r="C447" s="310"/>
      <c r="D447" s="310"/>
      <c r="E447" s="310"/>
      <c r="F447" s="310"/>
      <c r="G447" s="310"/>
      <c r="H447" s="310"/>
      <c r="I447" s="310"/>
      <c r="J447" s="310"/>
      <c r="K447" s="310"/>
      <c r="L447" s="310"/>
      <c r="M447" s="310"/>
      <c r="N447" s="310"/>
      <c r="O447" s="310"/>
    </row>
    <row r="448" spans="1:15" ht="60" customHeight="1" x14ac:dyDescent="0.35">
      <c r="A448" s="310"/>
      <c r="B448" s="310"/>
      <c r="C448" s="310"/>
      <c r="D448" s="310"/>
      <c r="E448" s="310"/>
      <c r="F448" s="310"/>
      <c r="G448" s="310"/>
      <c r="H448" s="310"/>
      <c r="I448" s="310"/>
      <c r="J448" s="310"/>
      <c r="K448" s="310"/>
      <c r="L448" s="310"/>
      <c r="M448" s="310"/>
      <c r="N448" s="310"/>
      <c r="O448" s="310"/>
    </row>
    <row r="449" spans="1:25" ht="60" customHeight="1" x14ac:dyDescent="0.35">
      <c r="A449" s="310"/>
      <c r="B449" s="310"/>
      <c r="C449" s="310"/>
      <c r="D449" s="310"/>
      <c r="E449" s="310"/>
      <c r="F449" s="310"/>
      <c r="G449" s="310"/>
      <c r="H449" s="310"/>
      <c r="I449" s="310"/>
      <c r="J449" s="310"/>
      <c r="K449" s="310"/>
      <c r="L449" s="310"/>
      <c r="M449" s="310"/>
      <c r="N449" s="310"/>
      <c r="O449" s="310"/>
    </row>
    <row r="450" spans="1:25" ht="12.75" customHeight="1" x14ac:dyDescent="0.35">
      <c r="A450" s="79" t="s">
        <v>6</v>
      </c>
      <c r="B450" s="79"/>
      <c r="C450" s="79"/>
      <c r="D450" s="79"/>
      <c r="E450" s="79"/>
      <c r="F450" s="79"/>
      <c r="G450" s="79"/>
      <c r="H450" s="79"/>
      <c r="I450" s="79"/>
      <c r="J450" s="79"/>
      <c r="K450" s="79"/>
      <c r="L450" s="79"/>
      <c r="M450" s="79"/>
      <c r="N450" s="79"/>
      <c r="O450" s="79"/>
    </row>
    <row r="451" spans="1:25" ht="13.15" x14ac:dyDescent="0.4">
      <c r="A451" s="117"/>
      <c r="B451" s="117"/>
      <c r="C451" s="117"/>
      <c r="D451" s="117"/>
      <c r="E451" s="117"/>
      <c r="F451" s="117"/>
      <c r="G451" s="117"/>
      <c r="H451" s="117"/>
      <c r="I451" s="117"/>
      <c r="J451" s="117"/>
      <c r="K451" s="117"/>
      <c r="L451" s="117"/>
      <c r="M451" s="117"/>
      <c r="N451" s="117"/>
      <c r="O451" s="117"/>
    </row>
    <row r="452" spans="1:25" ht="13.15" x14ac:dyDescent="0.4">
      <c r="A452" s="117"/>
      <c r="B452" s="117"/>
      <c r="C452" s="117"/>
      <c r="D452" s="117"/>
      <c r="E452" s="117"/>
      <c r="F452" s="117"/>
      <c r="G452" s="117"/>
      <c r="H452" s="117"/>
      <c r="I452" s="117"/>
      <c r="J452" s="117"/>
      <c r="K452" s="117"/>
      <c r="L452" s="117"/>
      <c r="M452" s="117"/>
      <c r="N452" s="117"/>
      <c r="O452" s="117"/>
    </row>
    <row r="453" spans="1:25" ht="30" customHeight="1" x14ac:dyDescent="0.35">
      <c r="A453" s="313" t="s">
        <v>382</v>
      </c>
      <c r="B453" s="314"/>
      <c r="C453" s="314"/>
      <c r="D453" s="314"/>
      <c r="E453" s="314"/>
      <c r="F453" s="314"/>
      <c r="G453" s="314"/>
      <c r="H453" s="314"/>
      <c r="I453" s="314"/>
      <c r="J453" s="314"/>
      <c r="K453" s="314"/>
      <c r="L453" s="314"/>
      <c r="M453" s="314"/>
      <c r="N453" s="314"/>
      <c r="O453" s="314"/>
    </row>
    <row r="454" spans="1:25" ht="12.75" x14ac:dyDescent="0.35">
      <c r="A454" s="315" t="s">
        <v>383</v>
      </c>
      <c r="B454" s="315"/>
      <c r="C454" s="315"/>
      <c r="D454" s="315"/>
      <c r="E454" s="315"/>
      <c r="F454" s="315"/>
      <c r="G454" s="315"/>
      <c r="H454" s="315"/>
      <c r="I454" s="315"/>
      <c r="J454" s="315"/>
      <c r="K454" s="315"/>
      <c r="L454" s="315"/>
      <c r="M454" s="315"/>
      <c r="N454" s="315"/>
      <c r="O454" s="315"/>
    </row>
    <row r="455" spans="1:25" ht="12.75" x14ac:dyDescent="0.35">
      <c r="A455" s="315" t="s">
        <v>384</v>
      </c>
      <c r="B455" s="315"/>
      <c r="C455" s="315"/>
      <c r="D455" s="315"/>
      <c r="E455" s="315"/>
      <c r="F455" s="315"/>
      <c r="G455" s="315"/>
      <c r="H455" s="315"/>
      <c r="I455" s="315"/>
      <c r="J455" s="315"/>
      <c r="K455" s="315"/>
      <c r="L455" s="315"/>
      <c r="M455" s="315"/>
      <c r="N455" s="315"/>
      <c r="O455" s="315"/>
    </row>
    <row r="456" spans="1:25" ht="30" customHeight="1" x14ac:dyDescent="0.35">
      <c r="A456" s="294" t="s">
        <v>385</v>
      </c>
      <c r="B456" s="294"/>
      <c r="C456" s="294"/>
      <c r="D456" s="294"/>
      <c r="E456" s="294"/>
      <c r="F456" s="294"/>
      <c r="G456" s="294"/>
      <c r="H456" s="294"/>
      <c r="I456" s="294"/>
      <c r="J456" s="294"/>
      <c r="K456" s="294"/>
      <c r="L456" s="294"/>
      <c r="M456" s="294"/>
      <c r="N456" s="294"/>
      <c r="O456" s="294"/>
      <c r="R456" s="186" t="s">
        <v>80</v>
      </c>
      <c r="S456" s="187" t="s">
        <v>81</v>
      </c>
      <c r="T456" s="188" t="s">
        <v>82</v>
      </c>
      <c r="U456" s="189" t="s">
        <v>83</v>
      </c>
      <c r="V456" s="190" t="s">
        <v>84</v>
      </c>
      <c r="W456" s="191" t="s">
        <v>85</v>
      </c>
      <c r="X456" s="192" t="s">
        <v>86</v>
      </c>
      <c r="Y456" s="193" t="s">
        <v>87</v>
      </c>
    </row>
    <row r="457" spans="1:25" ht="13.5" x14ac:dyDescent="0.35">
      <c r="A457" s="268" t="s">
        <v>73</v>
      </c>
      <c r="B457" s="269"/>
      <c r="C457" s="269"/>
      <c r="D457" s="269"/>
      <c r="E457" s="269"/>
      <c r="F457" s="269"/>
      <c r="G457" s="269"/>
      <c r="H457" s="269"/>
      <c r="I457" s="269"/>
      <c r="J457" s="270"/>
      <c r="K457" s="44" t="s">
        <v>74</v>
      </c>
      <c r="L457" s="171" t="s">
        <v>10</v>
      </c>
      <c r="M457" s="171" t="s">
        <v>75</v>
      </c>
      <c r="N457" s="171" t="s">
        <v>45</v>
      </c>
      <c r="O457" s="171" t="s">
        <v>76</v>
      </c>
    </row>
    <row r="458" spans="1:25" ht="30" customHeight="1" x14ac:dyDescent="0.35">
      <c r="A458" s="316" t="s">
        <v>386</v>
      </c>
      <c r="B458" s="261" t="s">
        <v>387</v>
      </c>
      <c r="C458" s="262"/>
      <c r="D458" s="262"/>
      <c r="E458" s="262"/>
      <c r="F458" s="263"/>
      <c r="G458" s="263"/>
      <c r="H458" s="263"/>
      <c r="I458" s="263"/>
      <c r="J458" s="264"/>
      <c r="K458" s="295">
        <v>5</v>
      </c>
      <c r="L458" s="308"/>
      <c r="M458" s="308"/>
      <c r="N458" s="311"/>
      <c r="O458" s="295" t="s">
        <v>79</v>
      </c>
    </row>
    <row r="459" spans="1:25" ht="15" customHeight="1" thickBot="1" x14ac:dyDescent="0.4">
      <c r="A459" s="317"/>
      <c r="B459" s="80" t="s">
        <v>90</v>
      </c>
      <c r="C459" s="302"/>
      <c r="D459" s="302"/>
      <c r="E459" s="302"/>
      <c r="F459" s="302"/>
      <c r="G459" s="302"/>
      <c r="H459" s="302"/>
      <c r="I459" s="302"/>
      <c r="J459" s="303"/>
      <c r="K459" s="296"/>
      <c r="L459" s="309"/>
      <c r="M459" s="309"/>
      <c r="N459" s="312"/>
      <c r="O459" s="296"/>
    </row>
    <row r="460" spans="1:25" ht="30" customHeight="1" x14ac:dyDescent="0.35">
      <c r="A460" s="142"/>
      <c r="B460" s="265"/>
      <c r="C460" s="266"/>
      <c r="D460" s="266"/>
      <c r="E460" s="266"/>
      <c r="F460" s="266"/>
      <c r="G460" s="266"/>
      <c r="H460" s="266"/>
      <c r="I460" s="266"/>
      <c r="J460" s="266"/>
      <c r="K460" s="266"/>
      <c r="L460" s="266"/>
      <c r="M460" s="266"/>
      <c r="N460" s="266"/>
      <c r="O460" s="267"/>
    </row>
    <row r="461" spans="1:25" ht="30" customHeight="1" x14ac:dyDescent="0.35">
      <c r="A461" s="71" t="s">
        <v>388</v>
      </c>
      <c r="B461" s="261" t="s">
        <v>389</v>
      </c>
      <c r="C461" s="262"/>
      <c r="D461" s="262"/>
      <c r="E461" s="262"/>
      <c r="F461" s="263"/>
      <c r="G461" s="263"/>
      <c r="H461" s="263"/>
      <c r="I461" s="263"/>
      <c r="J461" s="264"/>
      <c r="K461" s="68">
        <v>5</v>
      </c>
      <c r="L461" s="45"/>
      <c r="M461" s="45"/>
      <c r="N461" s="73"/>
      <c r="O461" s="68" t="s">
        <v>79</v>
      </c>
    </row>
    <row r="462" spans="1:25" ht="30" customHeight="1" x14ac:dyDescent="0.35">
      <c r="A462" s="142"/>
      <c r="B462" s="265"/>
      <c r="C462" s="266"/>
      <c r="D462" s="266"/>
      <c r="E462" s="266"/>
      <c r="F462" s="266"/>
      <c r="G462" s="266"/>
      <c r="H462" s="266"/>
      <c r="I462" s="266"/>
      <c r="J462" s="266"/>
      <c r="K462" s="266"/>
      <c r="L462" s="266"/>
      <c r="M462" s="266"/>
      <c r="N462" s="266"/>
      <c r="O462" s="267"/>
    </row>
    <row r="463" spans="1:25" ht="30" customHeight="1" x14ac:dyDescent="0.35">
      <c r="A463" s="304" t="s">
        <v>390</v>
      </c>
      <c r="B463" s="261" t="s">
        <v>391</v>
      </c>
      <c r="C463" s="262"/>
      <c r="D463" s="262"/>
      <c r="E463" s="262"/>
      <c r="F463" s="263"/>
      <c r="G463" s="263"/>
      <c r="H463" s="263"/>
      <c r="I463" s="263"/>
      <c r="J463" s="264"/>
      <c r="K463" s="306">
        <v>5</v>
      </c>
      <c r="L463" s="308"/>
      <c r="M463" s="308"/>
      <c r="N463" s="308"/>
      <c r="O463" s="295"/>
    </row>
    <row r="464" spans="1:25" ht="15" customHeight="1" x14ac:dyDescent="0.4">
      <c r="A464" s="305"/>
      <c r="B464" s="297" t="s">
        <v>392</v>
      </c>
      <c r="C464" s="298"/>
      <c r="D464" s="298"/>
      <c r="E464" s="298"/>
      <c r="F464" s="299"/>
      <c r="G464" s="299"/>
      <c r="H464" s="299"/>
      <c r="I464" s="299"/>
      <c r="J464" s="300"/>
      <c r="K464" s="307"/>
      <c r="L464" s="309"/>
      <c r="M464" s="309"/>
      <c r="N464" s="309"/>
      <c r="O464" s="296"/>
    </row>
    <row r="465" spans="1:15" ht="15" customHeight="1" thickBot="1" x14ac:dyDescent="0.4">
      <c r="A465" s="305"/>
      <c r="B465" s="301"/>
      <c r="C465" s="302"/>
      <c r="D465" s="302"/>
      <c r="E465" s="302"/>
      <c r="F465" s="302"/>
      <c r="G465" s="302"/>
      <c r="H465" s="302"/>
      <c r="I465" s="302"/>
      <c r="J465" s="303"/>
      <c r="K465" s="307"/>
      <c r="L465" s="309"/>
      <c r="M465" s="309"/>
      <c r="N465" s="309"/>
      <c r="O465" s="296"/>
    </row>
    <row r="466" spans="1:15" ht="30" customHeight="1" x14ac:dyDescent="0.35">
      <c r="A466" s="142"/>
      <c r="B466" s="265"/>
      <c r="C466" s="266"/>
      <c r="D466" s="266"/>
      <c r="E466" s="266"/>
      <c r="F466" s="266"/>
      <c r="G466" s="266"/>
      <c r="H466" s="266"/>
      <c r="I466" s="266"/>
      <c r="J466" s="266"/>
      <c r="K466" s="266"/>
      <c r="L466" s="266"/>
      <c r="M466" s="266"/>
      <c r="N466" s="266"/>
      <c r="O466" s="267"/>
    </row>
    <row r="467" spans="1:15" ht="30" customHeight="1" x14ac:dyDescent="0.35">
      <c r="A467" s="67" t="s">
        <v>393</v>
      </c>
      <c r="B467" s="291" t="s">
        <v>394</v>
      </c>
      <c r="C467" s="292"/>
      <c r="D467" s="292"/>
      <c r="E467" s="292"/>
      <c r="F467" s="198"/>
      <c r="G467" s="198"/>
      <c r="H467" s="198"/>
      <c r="I467" s="198"/>
      <c r="J467" s="293"/>
      <c r="K467" s="68">
        <v>5</v>
      </c>
      <c r="L467" s="45"/>
      <c r="M467" s="45"/>
      <c r="N467" s="45"/>
      <c r="O467" s="68" t="s">
        <v>79</v>
      </c>
    </row>
    <row r="468" spans="1:15" ht="30" customHeight="1" x14ac:dyDescent="0.35">
      <c r="A468" s="142"/>
      <c r="B468" s="265"/>
      <c r="C468" s="266"/>
      <c r="D468" s="266"/>
      <c r="E468" s="266"/>
      <c r="F468" s="266"/>
      <c r="G468" s="266"/>
      <c r="H468" s="266"/>
      <c r="I468" s="266"/>
      <c r="J468" s="266"/>
      <c r="K468" s="266"/>
      <c r="L468" s="266"/>
      <c r="M468" s="266"/>
      <c r="N468" s="266"/>
      <c r="O468" s="267"/>
    </row>
    <row r="469" spans="1:15" ht="30" customHeight="1" x14ac:dyDescent="0.35">
      <c r="A469" s="67" t="s">
        <v>395</v>
      </c>
      <c r="B469" s="261" t="s">
        <v>396</v>
      </c>
      <c r="C469" s="262"/>
      <c r="D469" s="262"/>
      <c r="E469" s="262"/>
      <c r="F469" s="263"/>
      <c r="G469" s="263"/>
      <c r="H469" s="263"/>
      <c r="I469" s="263"/>
      <c r="J469" s="264"/>
      <c r="K469" s="68">
        <v>5</v>
      </c>
      <c r="L469" s="45"/>
      <c r="M469" s="45"/>
      <c r="N469" s="45"/>
      <c r="O469" s="68" t="s">
        <v>79</v>
      </c>
    </row>
    <row r="470" spans="1:15" ht="30" customHeight="1" x14ac:dyDescent="0.35">
      <c r="A470" s="142"/>
      <c r="B470" s="265"/>
      <c r="C470" s="266"/>
      <c r="D470" s="266"/>
      <c r="E470" s="266"/>
      <c r="F470" s="266"/>
      <c r="G470" s="266"/>
      <c r="H470" s="266"/>
      <c r="I470" s="266"/>
      <c r="J470" s="266"/>
      <c r="K470" s="266"/>
      <c r="L470" s="266"/>
      <c r="M470" s="266"/>
      <c r="N470" s="266"/>
      <c r="O470" s="267"/>
    </row>
    <row r="471" spans="1:15" ht="30" customHeight="1" x14ac:dyDescent="0.35">
      <c r="A471" s="67" t="s">
        <v>397</v>
      </c>
      <c r="B471" s="261" t="s">
        <v>398</v>
      </c>
      <c r="C471" s="262"/>
      <c r="D471" s="262"/>
      <c r="E471" s="262"/>
      <c r="F471" s="263"/>
      <c r="G471" s="263"/>
      <c r="H471" s="263"/>
      <c r="I471" s="263"/>
      <c r="J471" s="264"/>
      <c r="K471" s="68">
        <v>5</v>
      </c>
      <c r="L471" s="45"/>
      <c r="M471" s="45"/>
      <c r="N471" s="45"/>
      <c r="O471" s="68" t="s">
        <v>79</v>
      </c>
    </row>
    <row r="472" spans="1:15" ht="30" customHeight="1" x14ac:dyDescent="0.35">
      <c r="A472" s="142"/>
      <c r="B472" s="265"/>
      <c r="C472" s="266"/>
      <c r="D472" s="266"/>
      <c r="E472" s="266"/>
      <c r="F472" s="266"/>
      <c r="G472" s="266"/>
      <c r="H472" s="266"/>
      <c r="I472" s="266"/>
      <c r="J472" s="266"/>
      <c r="K472" s="266"/>
      <c r="L472" s="266"/>
      <c r="M472" s="266"/>
      <c r="N472" s="266"/>
      <c r="O472" s="267"/>
    </row>
    <row r="473" spans="1:15" ht="30" customHeight="1" x14ac:dyDescent="0.35">
      <c r="A473" s="67" t="s">
        <v>399</v>
      </c>
      <c r="B473" s="261" t="s">
        <v>400</v>
      </c>
      <c r="C473" s="262"/>
      <c r="D473" s="262"/>
      <c r="E473" s="262"/>
      <c r="F473" s="263"/>
      <c r="G473" s="263"/>
      <c r="H473" s="263"/>
      <c r="I473" s="263"/>
      <c r="J473" s="264"/>
      <c r="K473" s="68">
        <v>5</v>
      </c>
      <c r="L473" s="45"/>
      <c r="M473" s="45"/>
      <c r="N473" s="45"/>
      <c r="O473" s="68" t="s">
        <v>79</v>
      </c>
    </row>
    <row r="474" spans="1:15" ht="30" customHeight="1" x14ac:dyDescent="0.35">
      <c r="A474" s="142"/>
      <c r="B474" s="265"/>
      <c r="C474" s="266"/>
      <c r="D474" s="266"/>
      <c r="E474" s="266"/>
      <c r="F474" s="266"/>
      <c r="G474" s="266"/>
      <c r="H474" s="266"/>
      <c r="I474" s="266"/>
      <c r="J474" s="266"/>
      <c r="K474" s="266"/>
      <c r="L474" s="266"/>
      <c r="M474" s="266"/>
      <c r="N474" s="266"/>
      <c r="O474" s="267"/>
    </row>
    <row r="475" spans="1:15" ht="30" customHeight="1" x14ac:dyDescent="0.35">
      <c r="A475" s="67" t="s">
        <v>401</v>
      </c>
      <c r="B475" s="261" t="s">
        <v>402</v>
      </c>
      <c r="C475" s="262"/>
      <c r="D475" s="262"/>
      <c r="E475" s="262"/>
      <c r="F475" s="263"/>
      <c r="G475" s="263"/>
      <c r="H475" s="263"/>
      <c r="I475" s="263"/>
      <c r="J475" s="264"/>
      <c r="K475" s="68">
        <v>5</v>
      </c>
      <c r="L475" s="45"/>
      <c r="M475" s="45"/>
      <c r="N475" s="45"/>
      <c r="O475" s="68"/>
    </row>
    <row r="476" spans="1:15" ht="30" customHeight="1" x14ac:dyDescent="0.35">
      <c r="A476" s="142"/>
      <c r="B476" s="265"/>
      <c r="C476" s="266"/>
      <c r="D476" s="266"/>
      <c r="E476" s="266"/>
      <c r="F476" s="266"/>
      <c r="G476" s="266"/>
      <c r="H476" s="266"/>
      <c r="I476" s="266"/>
      <c r="J476" s="266"/>
      <c r="K476" s="266"/>
      <c r="L476" s="266"/>
      <c r="M476" s="266"/>
      <c r="N476" s="266"/>
      <c r="O476" s="267"/>
    </row>
    <row r="477" spans="1:15" ht="30" customHeight="1" x14ac:dyDescent="0.35">
      <c r="A477" s="67" t="s">
        <v>403</v>
      </c>
      <c r="B477" s="261" t="s">
        <v>404</v>
      </c>
      <c r="C477" s="262"/>
      <c r="D477" s="262"/>
      <c r="E477" s="262"/>
      <c r="F477" s="263"/>
      <c r="G477" s="263"/>
      <c r="H477" s="263"/>
      <c r="I477" s="263"/>
      <c r="J477" s="264"/>
      <c r="K477" s="68">
        <v>5</v>
      </c>
      <c r="L477" s="45"/>
      <c r="M477" s="45"/>
      <c r="N477" s="45"/>
      <c r="O477" s="68" t="s">
        <v>79</v>
      </c>
    </row>
    <row r="478" spans="1:15" ht="30" customHeight="1" x14ac:dyDescent="0.35">
      <c r="A478" s="142"/>
      <c r="B478" s="265"/>
      <c r="C478" s="266"/>
      <c r="D478" s="266"/>
      <c r="E478" s="266"/>
      <c r="F478" s="266"/>
      <c r="G478" s="266"/>
      <c r="H478" s="266"/>
      <c r="I478" s="266"/>
      <c r="J478" s="266"/>
      <c r="K478" s="266"/>
      <c r="L478" s="266"/>
      <c r="M478" s="266"/>
      <c r="N478" s="266"/>
      <c r="O478" s="267"/>
    </row>
    <row r="479" spans="1:15" ht="30" customHeight="1" x14ac:dyDescent="0.35">
      <c r="A479" s="174" t="s">
        <v>405</v>
      </c>
      <c r="B479" s="261" t="s">
        <v>406</v>
      </c>
      <c r="C479" s="262"/>
      <c r="D479" s="262"/>
      <c r="E479" s="262"/>
      <c r="F479" s="263"/>
      <c r="G479" s="263"/>
      <c r="H479" s="263"/>
      <c r="I479" s="263"/>
      <c r="J479" s="264"/>
      <c r="K479" s="74">
        <v>5</v>
      </c>
      <c r="L479" s="45"/>
      <c r="M479" s="45"/>
      <c r="N479" s="45"/>
      <c r="O479" s="68" t="s">
        <v>79</v>
      </c>
    </row>
    <row r="480" spans="1:15" ht="30" customHeight="1" x14ac:dyDescent="0.35">
      <c r="A480" s="142"/>
      <c r="B480" s="265"/>
      <c r="C480" s="266"/>
      <c r="D480" s="266"/>
      <c r="E480" s="266"/>
      <c r="F480" s="266"/>
      <c r="G480" s="266"/>
      <c r="H480" s="266"/>
      <c r="I480" s="266"/>
      <c r="J480" s="266"/>
      <c r="K480" s="266"/>
      <c r="L480" s="266"/>
      <c r="M480" s="266"/>
      <c r="N480" s="266"/>
      <c r="O480" s="267"/>
    </row>
    <row r="481" spans="1:15" ht="13.5" x14ac:dyDescent="0.35">
      <c r="A481" s="268" t="s">
        <v>73</v>
      </c>
      <c r="B481" s="269"/>
      <c r="C481" s="269"/>
      <c r="D481" s="269"/>
      <c r="E481" s="269"/>
      <c r="F481" s="269"/>
      <c r="G481" s="269"/>
      <c r="H481" s="269"/>
      <c r="I481" s="269"/>
      <c r="J481" s="270"/>
      <c r="K481" s="44" t="s">
        <v>74</v>
      </c>
      <c r="L481" s="171" t="s">
        <v>10</v>
      </c>
      <c r="M481" s="171" t="s">
        <v>75</v>
      </c>
      <c r="N481" s="171" t="s">
        <v>45</v>
      </c>
      <c r="O481" s="171" t="s">
        <v>76</v>
      </c>
    </row>
    <row r="482" spans="1:15" ht="30" customHeight="1" x14ac:dyDescent="0.35">
      <c r="A482" s="67" t="s">
        <v>407</v>
      </c>
      <c r="B482" s="291" t="s">
        <v>408</v>
      </c>
      <c r="C482" s="292"/>
      <c r="D482" s="292"/>
      <c r="E482" s="292"/>
      <c r="F482" s="198"/>
      <c r="G482" s="198"/>
      <c r="H482" s="198"/>
      <c r="I482" s="198"/>
      <c r="J482" s="293"/>
      <c r="K482" s="68">
        <v>5</v>
      </c>
      <c r="L482" s="45"/>
      <c r="M482" s="45"/>
      <c r="N482" s="45"/>
      <c r="O482" s="68" t="s">
        <v>79</v>
      </c>
    </row>
    <row r="483" spans="1:15" ht="30" customHeight="1" x14ac:dyDescent="0.35">
      <c r="A483" s="142"/>
      <c r="B483" s="265"/>
      <c r="C483" s="266"/>
      <c r="D483" s="266"/>
      <c r="E483" s="266"/>
      <c r="F483" s="266"/>
      <c r="G483" s="266"/>
      <c r="H483" s="266"/>
      <c r="I483" s="266"/>
      <c r="J483" s="266"/>
      <c r="K483" s="266"/>
      <c r="L483" s="266"/>
      <c r="M483" s="266"/>
      <c r="N483" s="266"/>
      <c r="O483" s="267"/>
    </row>
    <row r="484" spans="1:15" ht="30" customHeight="1" x14ac:dyDescent="0.35">
      <c r="A484" s="61" t="s">
        <v>409</v>
      </c>
      <c r="B484" s="261" t="s">
        <v>410</v>
      </c>
      <c r="C484" s="262"/>
      <c r="D484" s="262"/>
      <c r="E484" s="262"/>
      <c r="F484" s="263"/>
      <c r="G484" s="263"/>
      <c r="H484" s="263"/>
      <c r="I484" s="263"/>
      <c r="J484" s="264"/>
      <c r="K484" s="68">
        <v>5</v>
      </c>
      <c r="L484" s="45"/>
      <c r="M484" s="45"/>
      <c r="N484" s="45"/>
      <c r="O484" s="68"/>
    </row>
    <row r="485" spans="1:15" ht="30" customHeight="1" x14ac:dyDescent="0.35">
      <c r="A485" s="142"/>
      <c r="B485" s="265"/>
      <c r="C485" s="266"/>
      <c r="D485" s="266"/>
      <c r="E485" s="266"/>
      <c r="F485" s="266"/>
      <c r="G485" s="266"/>
      <c r="H485" s="266"/>
      <c r="I485" s="266"/>
      <c r="J485" s="266"/>
      <c r="K485" s="266"/>
      <c r="L485" s="266"/>
      <c r="M485" s="266"/>
      <c r="N485" s="266"/>
      <c r="O485" s="267"/>
    </row>
    <row r="486" spans="1:15" ht="30" customHeight="1" x14ac:dyDescent="0.35">
      <c r="A486" s="294" t="s">
        <v>411</v>
      </c>
      <c r="B486" s="294"/>
      <c r="C486" s="294"/>
      <c r="D486" s="294"/>
      <c r="E486" s="294"/>
      <c r="F486" s="294"/>
      <c r="G486" s="294"/>
      <c r="H486" s="294"/>
      <c r="I486" s="294"/>
      <c r="J486" s="294"/>
      <c r="K486" s="294"/>
      <c r="L486" s="294"/>
      <c r="M486" s="294"/>
      <c r="N486" s="294"/>
      <c r="O486" s="294"/>
    </row>
    <row r="487" spans="1:15" ht="13.5" x14ac:dyDescent="0.35">
      <c r="A487" s="268" t="s">
        <v>73</v>
      </c>
      <c r="B487" s="269"/>
      <c r="C487" s="269"/>
      <c r="D487" s="269"/>
      <c r="E487" s="269"/>
      <c r="F487" s="269"/>
      <c r="G487" s="269"/>
      <c r="H487" s="269"/>
      <c r="I487" s="269"/>
      <c r="J487" s="270"/>
      <c r="K487" s="44" t="s">
        <v>74</v>
      </c>
      <c r="L487" s="171" t="s">
        <v>10</v>
      </c>
      <c r="M487" s="171" t="s">
        <v>75</v>
      </c>
      <c r="N487" s="171" t="s">
        <v>45</v>
      </c>
      <c r="O487" s="171" t="s">
        <v>76</v>
      </c>
    </row>
    <row r="488" spans="1:15" ht="45" customHeight="1" x14ac:dyDescent="0.35">
      <c r="A488" s="67" t="s">
        <v>412</v>
      </c>
      <c r="B488" s="261" t="s">
        <v>413</v>
      </c>
      <c r="C488" s="262"/>
      <c r="D488" s="262"/>
      <c r="E488" s="262"/>
      <c r="F488" s="263"/>
      <c r="G488" s="263"/>
      <c r="H488" s="263"/>
      <c r="I488" s="263"/>
      <c r="J488" s="264"/>
      <c r="K488" s="68">
        <v>5</v>
      </c>
      <c r="L488" s="45"/>
      <c r="M488" s="45"/>
      <c r="N488" s="45"/>
      <c r="O488" s="68" t="s">
        <v>79</v>
      </c>
    </row>
    <row r="489" spans="1:15" ht="30" customHeight="1" x14ac:dyDescent="0.35">
      <c r="A489" s="142"/>
      <c r="B489" s="265"/>
      <c r="C489" s="266"/>
      <c r="D489" s="266"/>
      <c r="E489" s="266"/>
      <c r="F489" s="266"/>
      <c r="G489" s="266"/>
      <c r="H489" s="266"/>
      <c r="I489" s="266"/>
      <c r="J489" s="266"/>
      <c r="K489" s="266"/>
      <c r="L489" s="266"/>
      <c r="M489" s="266"/>
      <c r="N489" s="266"/>
      <c r="O489" s="267"/>
    </row>
    <row r="490" spans="1:15" ht="30" customHeight="1" x14ac:dyDescent="0.35">
      <c r="A490" s="67" t="s">
        <v>414</v>
      </c>
      <c r="B490" s="261" t="s">
        <v>415</v>
      </c>
      <c r="C490" s="262"/>
      <c r="D490" s="262"/>
      <c r="E490" s="262"/>
      <c r="F490" s="263"/>
      <c r="G490" s="263"/>
      <c r="H490" s="263"/>
      <c r="I490" s="263"/>
      <c r="J490" s="264"/>
      <c r="K490" s="68">
        <v>5</v>
      </c>
      <c r="L490" s="45"/>
      <c r="M490" s="45"/>
      <c r="N490" s="45"/>
      <c r="O490" s="68"/>
    </row>
    <row r="491" spans="1:15" ht="30" customHeight="1" x14ac:dyDescent="0.35">
      <c r="A491" s="142"/>
      <c r="B491" s="265"/>
      <c r="C491" s="266"/>
      <c r="D491" s="266"/>
      <c r="E491" s="266"/>
      <c r="F491" s="266"/>
      <c r="G491" s="266"/>
      <c r="H491" s="266"/>
      <c r="I491" s="266"/>
      <c r="J491" s="266"/>
      <c r="K491" s="266"/>
      <c r="L491" s="266"/>
      <c r="M491" s="266"/>
      <c r="N491" s="266"/>
      <c r="O491" s="267"/>
    </row>
    <row r="492" spans="1:15" ht="15" customHeight="1" x14ac:dyDescent="0.35">
      <c r="A492" s="67" t="s">
        <v>416</v>
      </c>
      <c r="B492" s="287" t="s">
        <v>417</v>
      </c>
      <c r="C492" s="288"/>
      <c r="D492" s="288"/>
      <c r="E492" s="288"/>
      <c r="F492" s="289"/>
      <c r="G492" s="289"/>
      <c r="H492" s="289"/>
      <c r="I492" s="289"/>
      <c r="J492" s="290"/>
      <c r="K492" s="68">
        <v>5</v>
      </c>
      <c r="L492" s="45"/>
      <c r="M492" s="45"/>
      <c r="N492" s="45"/>
      <c r="O492" s="68" t="s">
        <v>79</v>
      </c>
    </row>
    <row r="493" spans="1:15" ht="30" customHeight="1" x14ac:dyDescent="0.35">
      <c r="A493" s="142"/>
      <c r="B493" s="265"/>
      <c r="C493" s="266"/>
      <c r="D493" s="266"/>
      <c r="E493" s="266"/>
      <c r="F493" s="266"/>
      <c r="G493" s="266"/>
      <c r="H493" s="266"/>
      <c r="I493" s="266"/>
      <c r="J493" s="266"/>
      <c r="K493" s="266"/>
      <c r="L493" s="266"/>
      <c r="M493" s="266"/>
      <c r="N493" s="266"/>
      <c r="O493" s="267"/>
    </row>
    <row r="494" spans="1:15" ht="30" customHeight="1" x14ac:dyDescent="0.35">
      <c r="A494" s="67" t="s">
        <v>418</v>
      </c>
      <c r="B494" s="261" t="s">
        <v>419</v>
      </c>
      <c r="C494" s="262"/>
      <c r="D494" s="262"/>
      <c r="E494" s="262"/>
      <c r="F494" s="263"/>
      <c r="G494" s="263"/>
      <c r="H494" s="263"/>
      <c r="I494" s="263"/>
      <c r="J494" s="264"/>
      <c r="K494" s="68">
        <v>5</v>
      </c>
      <c r="L494" s="45"/>
      <c r="M494" s="45"/>
      <c r="N494" s="45"/>
      <c r="O494" s="68"/>
    </row>
    <row r="495" spans="1:15" ht="30" customHeight="1" x14ac:dyDescent="0.35">
      <c r="A495" s="142"/>
      <c r="B495" s="265"/>
      <c r="C495" s="266"/>
      <c r="D495" s="266"/>
      <c r="E495" s="266"/>
      <c r="F495" s="266"/>
      <c r="G495" s="266"/>
      <c r="H495" s="266"/>
      <c r="I495" s="266"/>
      <c r="J495" s="266"/>
      <c r="K495" s="266"/>
      <c r="L495" s="266"/>
      <c r="M495" s="266"/>
      <c r="N495" s="266"/>
      <c r="O495" s="267"/>
    </row>
    <row r="496" spans="1:15" ht="30" customHeight="1" x14ac:dyDescent="0.35">
      <c r="A496" s="67" t="s">
        <v>420</v>
      </c>
      <c r="B496" s="261" t="s">
        <v>421</v>
      </c>
      <c r="C496" s="262"/>
      <c r="D496" s="262"/>
      <c r="E496" s="262"/>
      <c r="F496" s="263"/>
      <c r="G496" s="263"/>
      <c r="H496" s="263"/>
      <c r="I496" s="263"/>
      <c r="J496" s="264"/>
      <c r="K496" s="68">
        <v>5</v>
      </c>
      <c r="L496" s="45"/>
      <c r="M496" s="45"/>
      <c r="N496" s="45"/>
      <c r="O496" s="68" t="s">
        <v>79</v>
      </c>
    </row>
    <row r="497" spans="1:15" ht="30" customHeight="1" x14ac:dyDescent="0.35">
      <c r="A497" s="142"/>
      <c r="B497" s="265"/>
      <c r="C497" s="266"/>
      <c r="D497" s="266"/>
      <c r="E497" s="266"/>
      <c r="F497" s="266"/>
      <c r="G497" s="266"/>
      <c r="H497" s="266"/>
      <c r="I497" s="266"/>
      <c r="J497" s="266"/>
      <c r="K497" s="266"/>
      <c r="L497" s="266"/>
      <c r="M497" s="266"/>
      <c r="N497" s="266"/>
      <c r="O497" s="267"/>
    </row>
    <row r="498" spans="1:15" ht="30" customHeight="1" x14ac:dyDescent="0.35">
      <c r="A498" s="67" t="s">
        <v>422</v>
      </c>
      <c r="B498" s="261" t="s">
        <v>423</v>
      </c>
      <c r="C498" s="262"/>
      <c r="D498" s="262"/>
      <c r="E498" s="262"/>
      <c r="F498" s="263"/>
      <c r="G498" s="263"/>
      <c r="H498" s="263"/>
      <c r="I498" s="263"/>
      <c r="J498" s="264"/>
      <c r="K498" s="68">
        <v>5</v>
      </c>
      <c r="L498" s="45"/>
      <c r="M498" s="45"/>
      <c r="N498" s="45"/>
      <c r="O498" s="68" t="s">
        <v>79</v>
      </c>
    </row>
    <row r="499" spans="1:15" ht="30" customHeight="1" x14ac:dyDescent="0.35">
      <c r="A499" s="142"/>
      <c r="B499" s="265"/>
      <c r="C499" s="266"/>
      <c r="D499" s="266"/>
      <c r="E499" s="266"/>
      <c r="F499" s="266"/>
      <c r="G499" s="266"/>
      <c r="H499" s="266"/>
      <c r="I499" s="266"/>
      <c r="J499" s="266"/>
      <c r="K499" s="266"/>
      <c r="L499" s="266"/>
      <c r="M499" s="266"/>
      <c r="N499" s="266"/>
      <c r="O499" s="267"/>
    </row>
    <row r="500" spans="1:15" ht="30" customHeight="1" x14ac:dyDescent="0.35">
      <c r="A500" s="67" t="s">
        <v>424</v>
      </c>
      <c r="B500" s="261" t="s">
        <v>425</v>
      </c>
      <c r="C500" s="262"/>
      <c r="D500" s="262"/>
      <c r="E500" s="262"/>
      <c r="F500" s="263"/>
      <c r="G500" s="263"/>
      <c r="H500" s="263"/>
      <c r="I500" s="263"/>
      <c r="J500" s="264"/>
      <c r="K500" s="68">
        <v>5</v>
      </c>
      <c r="L500" s="45"/>
      <c r="M500" s="45"/>
      <c r="N500" s="45"/>
      <c r="O500" s="68"/>
    </row>
    <row r="501" spans="1:15" ht="30" customHeight="1" x14ac:dyDescent="0.35">
      <c r="A501" s="142"/>
      <c r="B501" s="265"/>
      <c r="C501" s="266"/>
      <c r="D501" s="266"/>
      <c r="E501" s="266"/>
      <c r="F501" s="266"/>
      <c r="G501" s="266"/>
      <c r="H501" s="266"/>
      <c r="I501" s="266"/>
      <c r="J501" s="266"/>
      <c r="K501" s="266"/>
      <c r="L501" s="266"/>
      <c r="M501" s="266"/>
      <c r="N501" s="266"/>
      <c r="O501" s="267"/>
    </row>
    <row r="502" spans="1:15" ht="30" customHeight="1" x14ac:dyDescent="0.35">
      <c r="A502" s="67" t="s">
        <v>426</v>
      </c>
      <c r="B502" s="261" t="s">
        <v>427</v>
      </c>
      <c r="C502" s="262"/>
      <c r="D502" s="262"/>
      <c r="E502" s="262"/>
      <c r="F502" s="263"/>
      <c r="G502" s="263"/>
      <c r="H502" s="263"/>
      <c r="I502" s="263"/>
      <c r="J502" s="264"/>
      <c r="K502" s="68">
        <v>5</v>
      </c>
      <c r="L502" s="45"/>
      <c r="M502" s="45"/>
      <c r="N502" s="45"/>
      <c r="O502" s="68" t="s">
        <v>79</v>
      </c>
    </row>
    <row r="503" spans="1:15" ht="30" customHeight="1" x14ac:dyDescent="0.35">
      <c r="A503" s="142"/>
      <c r="B503" s="265"/>
      <c r="C503" s="266"/>
      <c r="D503" s="266"/>
      <c r="E503" s="266"/>
      <c r="F503" s="266"/>
      <c r="G503" s="266"/>
      <c r="H503" s="266"/>
      <c r="I503" s="266"/>
      <c r="J503" s="266"/>
      <c r="K503" s="266"/>
      <c r="L503" s="266"/>
      <c r="M503" s="266"/>
      <c r="N503" s="266"/>
      <c r="O503" s="267"/>
    </row>
    <row r="504" spans="1:15" ht="15" customHeight="1" x14ac:dyDescent="0.35">
      <c r="A504" s="67" t="s">
        <v>428</v>
      </c>
      <c r="B504" s="287" t="s">
        <v>429</v>
      </c>
      <c r="C504" s="288"/>
      <c r="D504" s="288"/>
      <c r="E504" s="288"/>
      <c r="F504" s="289"/>
      <c r="G504" s="289"/>
      <c r="H504" s="289"/>
      <c r="I504" s="289"/>
      <c r="J504" s="290"/>
      <c r="K504" s="68">
        <v>5</v>
      </c>
      <c r="L504" s="45"/>
      <c r="M504" s="45"/>
      <c r="N504" s="45"/>
      <c r="O504" s="68" t="s">
        <v>79</v>
      </c>
    </row>
    <row r="505" spans="1:15" ht="30" customHeight="1" x14ac:dyDescent="0.35">
      <c r="A505" s="142"/>
      <c r="B505" s="265"/>
      <c r="C505" s="266"/>
      <c r="D505" s="266"/>
      <c r="E505" s="266"/>
      <c r="F505" s="266"/>
      <c r="G505" s="266"/>
      <c r="H505" s="266"/>
      <c r="I505" s="266"/>
      <c r="J505" s="266"/>
      <c r="K505" s="266"/>
      <c r="L505" s="266"/>
      <c r="M505" s="266"/>
      <c r="N505" s="266"/>
      <c r="O505" s="267"/>
    </row>
    <row r="506" spans="1:15" ht="15" customHeight="1" x14ac:dyDescent="0.35">
      <c r="A506" s="67" t="s">
        <v>430</v>
      </c>
      <c r="B506" s="283" t="s">
        <v>431</v>
      </c>
      <c r="C506" s="284"/>
      <c r="D506" s="284"/>
      <c r="E506" s="284"/>
      <c r="F506" s="285"/>
      <c r="G506" s="285"/>
      <c r="H506" s="285"/>
      <c r="I506" s="285"/>
      <c r="J506" s="286"/>
      <c r="K506" s="178">
        <v>5</v>
      </c>
      <c r="L506" s="45"/>
      <c r="M506" s="45"/>
      <c r="N506" s="45"/>
      <c r="O506" s="178"/>
    </row>
    <row r="507" spans="1:15" ht="30" customHeight="1" x14ac:dyDescent="0.35">
      <c r="A507" s="142"/>
      <c r="B507" s="265"/>
      <c r="C507" s="266"/>
      <c r="D507" s="266"/>
      <c r="E507" s="266"/>
      <c r="F507" s="266"/>
      <c r="G507" s="266"/>
      <c r="H507" s="266"/>
      <c r="I507" s="266"/>
      <c r="J507" s="266"/>
      <c r="K507" s="266"/>
      <c r="L507" s="266"/>
      <c r="M507" s="266"/>
      <c r="N507" s="266"/>
      <c r="O507" s="267"/>
    </row>
    <row r="508" spans="1:15" ht="13.5" x14ac:dyDescent="0.35">
      <c r="A508" s="268" t="s">
        <v>73</v>
      </c>
      <c r="B508" s="269"/>
      <c r="C508" s="269"/>
      <c r="D508" s="269"/>
      <c r="E508" s="269"/>
      <c r="F508" s="269"/>
      <c r="G508" s="269"/>
      <c r="H508" s="269"/>
      <c r="I508" s="269"/>
      <c r="J508" s="270"/>
      <c r="K508" s="44" t="s">
        <v>74</v>
      </c>
      <c r="L508" s="171" t="s">
        <v>10</v>
      </c>
      <c r="M508" s="171" t="s">
        <v>75</v>
      </c>
      <c r="N508" s="171" t="s">
        <v>45</v>
      </c>
      <c r="O508" s="171" t="s">
        <v>76</v>
      </c>
    </row>
    <row r="509" spans="1:15" ht="15" x14ac:dyDescent="0.35">
      <c r="A509" s="67" t="s">
        <v>432</v>
      </c>
      <c r="B509" s="283" t="s">
        <v>433</v>
      </c>
      <c r="C509" s="284"/>
      <c r="D509" s="284"/>
      <c r="E509" s="284"/>
      <c r="F509" s="285"/>
      <c r="G509" s="285"/>
      <c r="H509" s="285"/>
      <c r="I509" s="285"/>
      <c r="J509" s="286"/>
      <c r="K509" s="178">
        <v>5</v>
      </c>
      <c r="L509" s="45"/>
      <c r="M509" s="45"/>
      <c r="N509" s="45"/>
      <c r="O509" s="178"/>
    </row>
    <row r="510" spans="1:15" ht="30" customHeight="1" x14ac:dyDescent="0.35">
      <c r="A510" s="142"/>
      <c r="B510" s="265"/>
      <c r="C510" s="266"/>
      <c r="D510" s="266"/>
      <c r="E510" s="266"/>
      <c r="F510" s="266"/>
      <c r="G510" s="266"/>
      <c r="H510" s="266"/>
      <c r="I510" s="266"/>
      <c r="J510" s="266"/>
      <c r="K510" s="266"/>
      <c r="L510" s="266"/>
      <c r="M510" s="266"/>
      <c r="N510" s="266"/>
      <c r="O510" s="267"/>
    </row>
    <row r="511" spans="1:15" ht="30" customHeight="1" x14ac:dyDescent="0.35">
      <c r="A511" s="67" t="s">
        <v>434</v>
      </c>
      <c r="B511" s="261" t="s">
        <v>435</v>
      </c>
      <c r="C511" s="262"/>
      <c r="D511" s="262"/>
      <c r="E511" s="262"/>
      <c r="F511" s="263"/>
      <c r="G511" s="263"/>
      <c r="H511" s="263"/>
      <c r="I511" s="263"/>
      <c r="J511" s="264"/>
      <c r="K511" s="68">
        <v>5</v>
      </c>
      <c r="L511" s="45"/>
      <c r="M511" s="45"/>
      <c r="N511" s="45"/>
      <c r="O511" s="68"/>
    </row>
    <row r="512" spans="1:15" ht="30" customHeight="1" x14ac:dyDescent="0.35">
      <c r="A512" s="142"/>
      <c r="B512" s="265"/>
      <c r="C512" s="266"/>
      <c r="D512" s="266"/>
      <c r="E512" s="266"/>
      <c r="F512" s="266"/>
      <c r="G512" s="266"/>
      <c r="H512" s="266"/>
      <c r="I512" s="266"/>
      <c r="J512" s="266"/>
      <c r="K512" s="266"/>
      <c r="L512" s="266"/>
      <c r="M512" s="266"/>
      <c r="N512" s="266"/>
      <c r="O512" s="267"/>
    </row>
    <row r="513" spans="1:15" ht="15" customHeight="1" x14ac:dyDescent="0.35">
      <c r="A513" s="67" t="s">
        <v>436</v>
      </c>
      <c r="B513" s="283" t="s">
        <v>437</v>
      </c>
      <c r="C513" s="284"/>
      <c r="D513" s="284"/>
      <c r="E513" s="284"/>
      <c r="F513" s="285"/>
      <c r="G513" s="285"/>
      <c r="H513" s="285"/>
      <c r="I513" s="285"/>
      <c r="J513" s="286"/>
      <c r="K513" s="178">
        <v>5</v>
      </c>
      <c r="L513" s="45"/>
      <c r="M513" s="45"/>
      <c r="N513" s="45"/>
      <c r="O513" s="178"/>
    </row>
    <row r="514" spans="1:15" ht="30" customHeight="1" x14ac:dyDescent="0.35">
      <c r="A514" s="142"/>
      <c r="B514" s="265"/>
      <c r="C514" s="266"/>
      <c r="D514" s="266"/>
      <c r="E514" s="266"/>
      <c r="F514" s="266"/>
      <c r="G514" s="266"/>
      <c r="H514" s="266"/>
      <c r="I514" s="266"/>
      <c r="J514" s="266"/>
      <c r="K514" s="266"/>
      <c r="L514" s="266"/>
      <c r="M514" s="266"/>
      <c r="N514" s="266"/>
      <c r="O514" s="267"/>
    </row>
    <row r="515" spans="1:15" ht="15" customHeight="1" x14ac:dyDescent="0.35">
      <c r="A515" s="67" t="s">
        <v>438</v>
      </c>
      <c r="B515" s="287" t="s">
        <v>439</v>
      </c>
      <c r="C515" s="288"/>
      <c r="D515" s="288"/>
      <c r="E515" s="288"/>
      <c r="F515" s="289"/>
      <c r="G515" s="289"/>
      <c r="H515" s="289"/>
      <c r="I515" s="289"/>
      <c r="J515" s="290"/>
      <c r="K515" s="68">
        <v>5</v>
      </c>
      <c r="L515" s="45"/>
      <c r="M515" s="45"/>
      <c r="N515" s="45"/>
      <c r="O515" s="68"/>
    </row>
    <row r="516" spans="1:15" ht="30" customHeight="1" x14ac:dyDescent="0.35">
      <c r="A516" s="142"/>
      <c r="B516" s="265"/>
      <c r="C516" s="266"/>
      <c r="D516" s="266"/>
      <c r="E516" s="266"/>
      <c r="F516" s="266"/>
      <c r="G516" s="266"/>
      <c r="H516" s="266"/>
      <c r="I516" s="266"/>
      <c r="J516" s="266"/>
      <c r="K516" s="266"/>
      <c r="L516" s="266"/>
      <c r="M516" s="266"/>
      <c r="N516" s="266"/>
      <c r="O516" s="267"/>
    </row>
    <row r="517" spans="1:15" ht="30" customHeight="1" x14ac:dyDescent="0.35">
      <c r="A517" s="67" t="s">
        <v>440</v>
      </c>
      <c r="B517" s="261" t="s">
        <v>441</v>
      </c>
      <c r="C517" s="262"/>
      <c r="D517" s="262"/>
      <c r="E517" s="262"/>
      <c r="F517" s="263"/>
      <c r="G517" s="263"/>
      <c r="H517" s="263"/>
      <c r="I517" s="263"/>
      <c r="J517" s="264"/>
      <c r="K517" s="68">
        <v>5</v>
      </c>
      <c r="L517" s="45"/>
      <c r="M517" s="45"/>
      <c r="N517" s="45"/>
      <c r="O517" s="68" t="s">
        <v>79</v>
      </c>
    </row>
    <row r="518" spans="1:15" ht="30" customHeight="1" x14ac:dyDescent="0.35">
      <c r="A518" s="142"/>
      <c r="B518" s="265"/>
      <c r="C518" s="266"/>
      <c r="D518" s="266"/>
      <c r="E518" s="266"/>
      <c r="F518" s="266"/>
      <c r="G518" s="266"/>
      <c r="H518" s="266"/>
      <c r="I518" s="266"/>
      <c r="J518" s="266"/>
      <c r="K518" s="266"/>
      <c r="L518" s="266"/>
      <c r="M518" s="266"/>
      <c r="N518" s="266"/>
      <c r="O518" s="267"/>
    </row>
    <row r="519" spans="1:15" ht="15" x14ac:dyDescent="0.35">
      <c r="A519" s="67" t="s">
        <v>442</v>
      </c>
      <c r="B519" s="283" t="s">
        <v>443</v>
      </c>
      <c r="C519" s="284"/>
      <c r="D519" s="284"/>
      <c r="E519" s="284"/>
      <c r="F519" s="285"/>
      <c r="G519" s="285"/>
      <c r="H519" s="285"/>
      <c r="I519" s="285"/>
      <c r="J519" s="286"/>
      <c r="K519" s="178">
        <v>5</v>
      </c>
      <c r="L519" s="45"/>
      <c r="M519" s="45"/>
      <c r="N519" s="45"/>
      <c r="O519" s="178" t="s">
        <v>79</v>
      </c>
    </row>
    <row r="520" spans="1:15" ht="30" customHeight="1" x14ac:dyDescent="0.35">
      <c r="A520" s="142"/>
      <c r="B520" s="265"/>
      <c r="C520" s="266"/>
      <c r="D520" s="266"/>
      <c r="E520" s="266"/>
      <c r="F520" s="266"/>
      <c r="G520" s="266"/>
      <c r="H520" s="266"/>
      <c r="I520" s="266"/>
      <c r="J520" s="266"/>
      <c r="K520" s="266"/>
      <c r="L520" s="266"/>
      <c r="M520" s="266"/>
      <c r="N520" s="266"/>
      <c r="O520" s="267"/>
    </row>
    <row r="521" spans="1:15" ht="44.25" customHeight="1" x14ac:dyDescent="0.35">
      <c r="A521" s="67" t="s">
        <v>444</v>
      </c>
      <c r="B521" s="261" t="s">
        <v>445</v>
      </c>
      <c r="C521" s="262"/>
      <c r="D521" s="262"/>
      <c r="E521" s="262"/>
      <c r="F521" s="263"/>
      <c r="G521" s="263"/>
      <c r="H521" s="263"/>
      <c r="I521" s="263"/>
      <c r="J521" s="264"/>
      <c r="K521" s="68">
        <v>5</v>
      </c>
      <c r="L521" s="45"/>
      <c r="M521" s="45"/>
      <c r="N521" s="45"/>
      <c r="O521" s="68" t="s">
        <v>79</v>
      </c>
    </row>
    <row r="522" spans="1:15" ht="30" customHeight="1" x14ac:dyDescent="0.35">
      <c r="A522" s="142"/>
      <c r="B522" s="265"/>
      <c r="C522" s="266"/>
      <c r="D522" s="266"/>
      <c r="E522" s="266"/>
      <c r="F522" s="266"/>
      <c r="G522" s="266"/>
      <c r="H522" s="266"/>
      <c r="I522" s="266"/>
      <c r="J522" s="266"/>
      <c r="K522" s="266"/>
      <c r="L522" s="266"/>
      <c r="M522" s="266"/>
      <c r="N522" s="266"/>
      <c r="O522" s="267"/>
    </row>
    <row r="523" spans="1:15" ht="30" customHeight="1" x14ac:dyDescent="0.35">
      <c r="A523" s="67" t="s">
        <v>446</v>
      </c>
      <c r="B523" s="261" t="s">
        <v>447</v>
      </c>
      <c r="C523" s="262"/>
      <c r="D523" s="262"/>
      <c r="E523" s="262"/>
      <c r="F523" s="263"/>
      <c r="G523" s="263"/>
      <c r="H523" s="263"/>
      <c r="I523" s="263"/>
      <c r="J523" s="264"/>
      <c r="K523" s="68">
        <v>5</v>
      </c>
      <c r="L523" s="45"/>
      <c r="M523" s="45"/>
      <c r="N523" s="45"/>
      <c r="O523" s="68" t="s">
        <v>79</v>
      </c>
    </row>
    <row r="524" spans="1:15" ht="30" customHeight="1" x14ac:dyDescent="0.35">
      <c r="A524" s="142"/>
      <c r="B524" s="265"/>
      <c r="C524" s="266"/>
      <c r="D524" s="266"/>
      <c r="E524" s="266"/>
      <c r="F524" s="266"/>
      <c r="G524" s="266"/>
      <c r="H524" s="266"/>
      <c r="I524" s="266"/>
      <c r="J524" s="266"/>
      <c r="K524" s="266"/>
      <c r="L524" s="266"/>
      <c r="M524" s="266"/>
      <c r="N524" s="266"/>
      <c r="O524" s="267"/>
    </row>
    <row r="525" spans="1:15" ht="45" customHeight="1" x14ac:dyDescent="0.35">
      <c r="A525" s="67" t="s">
        <v>448</v>
      </c>
      <c r="B525" s="261" t="s">
        <v>449</v>
      </c>
      <c r="C525" s="262"/>
      <c r="D525" s="262"/>
      <c r="E525" s="262"/>
      <c r="F525" s="263"/>
      <c r="G525" s="263"/>
      <c r="H525" s="263"/>
      <c r="I525" s="263"/>
      <c r="J525" s="264"/>
      <c r="K525" s="68">
        <v>5</v>
      </c>
      <c r="L525" s="45"/>
      <c r="M525" s="45"/>
      <c r="N525" s="45"/>
      <c r="O525" s="68" t="s">
        <v>79</v>
      </c>
    </row>
    <row r="526" spans="1:15" ht="30" customHeight="1" x14ac:dyDescent="0.35">
      <c r="A526" s="142"/>
      <c r="B526" s="265"/>
      <c r="C526" s="266"/>
      <c r="D526" s="266"/>
      <c r="E526" s="266"/>
      <c r="F526" s="266"/>
      <c r="G526" s="266"/>
      <c r="H526" s="266"/>
      <c r="I526" s="266"/>
      <c r="J526" s="266"/>
      <c r="K526" s="266"/>
      <c r="L526" s="266"/>
      <c r="M526" s="266"/>
      <c r="N526" s="266"/>
      <c r="O526" s="267"/>
    </row>
    <row r="527" spans="1:15" ht="30" customHeight="1" x14ac:dyDescent="0.35">
      <c r="A527" s="67" t="s">
        <v>450</v>
      </c>
      <c r="B527" s="261" t="s">
        <v>451</v>
      </c>
      <c r="C527" s="262"/>
      <c r="D527" s="262"/>
      <c r="E527" s="262"/>
      <c r="F527" s="263"/>
      <c r="G527" s="263"/>
      <c r="H527" s="263"/>
      <c r="I527" s="263"/>
      <c r="J527" s="264"/>
      <c r="K527" s="68">
        <v>5</v>
      </c>
      <c r="L527" s="45"/>
      <c r="M527" s="45"/>
      <c r="N527" s="45"/>
      <c r="O527" s="68" t="s">
        <v>79</v>
      </c>
    </row>
    <row r="528" spans="1:15" ht="30" customHeight="1" x14ac:dyDescent="0.35">
      <c r="A528" s="142"/>
      <c r="B528" s="265"/>
      <c r="C528" s="266"/>
      <c r="D528" s="266"/>
      <c r="E528" s="266"/>
      <c r="F528" s="266"/>
      <c r="G528" s="266"/>
      <c r="H528" s="266"/>
      <c r="I528" s="266"/>
      <c r="J528" s="266"/>
      <c r="K528" s="266"/>
      <c r="L528" s="266"/>
      <c r="M528" s="266"/>
      <c r="N528" s="266"/>
      <c r="O528" s="267"/>
    </row>
    <row r="529" spans="1:15" ht="13.5" x14ac:dyDescent="0.35">
      <c r="A529" s="268" t="s">
        <v>73</v>
      </c>
      <c r="B529" s="269"/>
      <c r="C529" s="269"/>
      <c r="D529" s="269"/>
      <c r="E529" s="269"/>
      <c r="F529" s="269"/>
      <c r="G529" s="269"/>
      <c r="H529" s="269"/>
      <c r="I529" s="269"/>
      <c r="J529" s="270"/>
      <c r="K529" s="44" t="s">
        <v>74</v>
      </c>
      <c r="L529" s="171" t="s">
        <v>10</v>
      </c>
      <c r="M529" s="171" t="s">
        <v>75</v>
      </c>
      <c r="N529" s="171" t="s">
        <v>45</v>
      </c>
      <c r="O529" s="171" t="s">
        <v>76</v>
      </c>
    </row>
    <row r="530" spans="1:15" ht="30" customHeight="1" x14ac:dyDescent="0.35">
      <c r="A530" s="61" t="s">
        <v>452</v>
      </c>
      <c r="B530" s="261" t="s">
        <v>453</v>
      </c>
      <c r="C530" s="262"/>
      <c r="D530" s="262"/>
      <c r="E530" s="262"/>
      <c r="F530" s="263"/>
      <c r="G530" s="263"/>
      <c r="H530" s="263"/>
      <c r="I530" s="263"/>
      <c r="J530" s="264"/>
      <c r="K530" s="68">
        <v>5</v>
      </c>
      <c r="L530" s="45"/>
      <c r="M530" s="45"/>
      <c r="N530" s="45"/>
      <c r="O530" s="68" t="s">
        <v>79</v>
      </c>
    </row>
    <row r="531" spans="1:15" ht="30" customHeight="1" x14ac:dyDescent="0.35">
      <c r="A531" s="142"/>
      <c r="B531" s="265"/>
      <c r="C531" s="266"/>
      <c r="D531" s="266"/>
      <c r="E531" s="266"/>
      <c r="F531" s="266"/>
      <c r="G531" s="266"/>
      <c r="H531" s="266"/>
      <c r="I531" s="266"/>
      <c r="J531" s="266"/>
      <c r="K531" s="266"/>
      <c r="L531" s="266"/>
      <c r="M531" s="266"/>
      <c r="N531" s="266"/>
      <c r="O531" s="267"/>
    </row>
    <row r="532" spans="1:15" ht="30" customHeight="1" x14ac:dyDescent="0.35">
      <c r="A532" s="61" t="s">
        <v>454</v>
      </c>
      <c r="B532" s="261" t="s">
        <v>455</v>
      </c>
      <c r="C532" s="262"/>
      <c r="D532" s="262"/>
      <c r="E532" s="262"/>
      <c r="F532" s="263"/>
      <c r="G532" s="263"/>
      <c r="H532" s="263"/>
      <c r="I532" s="263"/>
      <c r="J532" s="264"/>
      <c r="K532" s="68">
        <v>5</v>
      </c>
      <c r="L532" s="45"/>
      <c r="M532" s="45"/>
      <c r="N532" s="45"/>
      <c r="O532" s="68" t="s">
        <v>79</v>
      </c>
    </row>
    <row r="533" spans="1:15" ht="30" customHeight="1" x14ac:dyDescent="0.35">
      <c r="A533" s="142"/>
      <c r="B533" s="265"/>
      <c r="C533" s="266"/>
      <c r="D533" s="266"/>
      <c r="E533" s="266"/>
      <c r="F533" s="266"/>
      <c r="G533" s="266"/>
      <c r="H533" s="266"/>
      <c r="I533" s="266"/>
      <c r="J533" s="266"/>
      <c r="K533" s="266"/>
      <c r="L533" s="266"/>
      <c r="M533" s="266"/>
      <c r="N533" s="266"/>
      <c r="O533" s="267"/>
    </row>
    <row r="534" spans="1:15" ht="13.9" x14ac:dyDescent="0.4">
      <c r="A534" s="81"/>
      <c r="B534" s="170"/>
      <c r="C534" s="82"/>
      <c r="D534" s="82"/>
      <c r="E534" s="82"/>
      <c r="F534" s="82"/>
      <c r="G534" s="82"/>
      <c r="H534" s="82"/>
      <c r="I534" s="82"/>
      <c r="J534" s="83"/>
      <c r="K534" s="84"/>
      <c r="L534" s="84"/>
      <c r="M534" s="84"/>
      <c r="N534" s="84"/>
      <c r="O534" s="84"/>
    </row>
    <row r="535" spans="1:15" ht="13.5" x14ac:dyDescent="0.35">
      <c r="A535" s="268" t="s">
        <v>73</v>
      </c>
      <c r="B535" s="269"/>
      <c r="C535" s="269"/>
      <c r="D535" s="269"/>
      <c r="E535" s="269"/>
      <c r="F535" s="269"/>
      <c r="G535" s="269"/>
      <c r="H535" s="269"/>
      <c r="I535" s="269"/>
      <c r="J535" s="270"/>
      <c r="K535" s="44" t="s">
        <v>74</v>
      </c>
      <c r="L535" s="171" t="s">
        <v>10</v>
      </c>
      <c r="M535" s="171" t="s">
        <v>75</v>
      </c>
      <c r="N535" s="171" t="s">
        <v>45</v>
      </c>
      <c r="O535" s="171" t="s">
        <v>76</v>
      </c>
    </row>
    <row r="536" spans="1:15" ht="30" customHeight="1" x14ac:dyDescent="0.35">
      <c r="A536" s="61" t="s">
        <v>456</v>
      </c>
      <c r="B536" s="261" t="s">
        <v>457</v>
      </c>
      <c r="C536" s="262"/>
      <c r="D536" s="262"/>
      <c r="E536" s="262"/>
      <c r="F536" s="263"/>
      <c r="G536" s="263"/>
      <c r="H536" s="263"/>
      <c r="I536" s="263"/>
      <c r="J536" s="264"/>
      <c r="K536" s="68">
        <v>5</v>
      </c>
      <c r="L536" s="45"/>
      <c r="M536" s="45"/>
      <c r="N536" s="45"/>
      <c r="O536" s="68" t="s">
        <v>79</v>
      </c>
    </row>
    <row r="537" spans="1:15" ht="30" customHeight="1" x14ac:dyDescent="0.35">
      <c r="A537" s="142"/>
      <c r="B537" s="265"/>
      <c r="C537" s="266"/>
      <c r="D537" s="266"/>
      <c r="E537" s="266"/>
      <c r="F537" s="266"/>
      <c r="G537" s="266"/>
      <c r="H537" s="266"/>
      <c r="I537" s="266"/>
      <c r="J537" s="266"/>
      <c r="K537" s="266"/>
      <c r="L537" s="266"/>
      <c r="M537" s="266"/>
      <c r="N537" s="266"/>
      <c r="O537" s="267"/>
    </row>
    <row r="538" spans="1:15" ht="45" customHeight="1" x14ac:dyDescent="0.35">
      <c r="A538" s="61" t="s">
        <v>458</v>
      </c>
      <c r="B538" s="261" t="s">
        <v>459</v>
      </c>
      <c r="C538" s="262"/>
      <c r="D538" s="262"/>
      <c r="E538" s="262"/>
      <c r="F538" s="263"/>
      <c r="G538" s="263"/>
      <c r="H538" s="263"/>
      <c r="I538" s="263"/>
      <c r="J538" s="264"/>
      <c r="K538" s="68">
        <v>5</v>
      </c>
      <c r="L538" s="45"/>
      <c r="M538" s="45"/>
      <c r="N538" s="45"/>
      <c r="O538" s="68" t="s">
        <v>79</v>
      </c>
    </row>
    <row r="539" spans="1:15" ht="30" customHeight="1" x14ac:dyDescent="0.35">
      <c r="A539" s="142"/>
      <c r="B539" s="265"/>
      <c r="C539" s="266"/>
      <c r="D539" s="266"/>
      <c r="E539" s="266"/>
      <c r="F539" s="266"/>
      <c r="G539" s="266"/>
      <c r="H539" s="266"/>
      <c r="I539" s="266"/>
      <c r="J539" s="266"/>
      <c r="K539" s="266"/>
      <c r="L539" s="266"/>
      <c r="M539" s="266"/>
      <c r="N539" s="266"/>
      <c r="O539" s="267"/>
    </row>
    <row r="540" spans="1:15" ht="13.15" x14ac:dyDescent="0.4">
      <c r="A540" s="282"/>
      <c r="B540" s="282"/>
      <c r="C540" s="282"/>
      <c r="D540" s="282"/>
      <c r="E540" s="282"/>
      <c r="F540" s="282"/>
      <c r="G540" s="282"/>
      <c r="H540" s="282"/>
      <c r="I540" s="282"/>
      <c r="J540" s="282"/>
      <c r="K540" s="282"/>
      <c r="L540" s="282"/>
      <c r="M540" s="282"/>
      <c r="N540" s="282"/>
      <c r="O540" s="282"/>
    </row>
    <row r="541" spans="1:15" ht="15" x14ac:dyDescent="0.35">
      <c r="A541" s="250" t="s">
        <v>125</v>
      </c>
      <c r="B541" s="251"/>
      <c r="C541" s="251"/>
      <c r="D541" s="252"/>
      <c r="E541" s="252"/>
      <c r="F541" s="252"/>
      <c r="G541" s="252"/>
      <c r="H541" s="252"/>
      <c r="I541" s="252"/>
      <c r="J541" s="252"/>
      <c r="K541" s="252"/>
      <c r="L541" s="252"/>
      <c r="M541" s="252"/>
      <c r="N541" s="252"/>
      <c r="O541" s="253"/>
    </row>
    <row r="542" spans="1:15" ht="60" customHeight="1" x14ac:dyDescent="0.35">
      <c r="A542" s="254"/>
      <c r="B542" s="255"/>
      <c r="C542" s="255"/>
      <c r="D542" s="255"/>
      <c r="E542" s="255"/>
      <c r="F542" s="255"/>
      <c r="G542" s="255"/>
      <c r="H542" s="255"/>
      <c r="I542" s="255"/>
      <c r="J542" s="255"/>
      <c r="K542" s="255"/>
      <c r="L542" s="255"/>
      <c r="M542" s="255"/>
      <c r="N542" s="255"/>
      <c r="O542" s="256"/>
    </row>
    <row r="543" spans="1:15" ht="60" customHeight="1" x14ac:dyDescent="0.35">
      <c r="A543" s="254"/>
      <c r="B543" s="255"/>
      <c r="C543" s="255"/>
      <c r="D543" s="255"/>
      <c r="E543" s="255"/>
      <c r="F543" s="255"/>
      <c r="G543" s="255"/>
      <c r="H543" s="255"/>
      <c r="I543" s="255"/>
      <c r="J543" s="255"/>
      <c r="K543" s="255"/>
      <c r="L543" s="255"/>
      <c r="M543" s="255"/>
      <c r="N543" s="255"/>
      <c r="O543" s="256"/>
    </row>
    <row r="544" spans="1:15" ht="60" customHeight="1" x14ac:dyDescent="0.35">
      <c r="A544" s="254"/>
      <c r="B544" s="255"/>
      <c r="C544" s="255"/>
      <c r="D544" s="255"/>
      <c r="E544" s="255"/>
      <c r="F544" s="255"/>
      <c r="G544" s="255"/>
      <c r="H544" s="255"/>
      <c r="I544" s="255"/>
      <c r="J544" s="255"/>
      <c r="K544" s="255"/>
      <c r="L544" s="255"/>
      <c r="M544" s="255"/>
      <c r="N544" s="255"/>
      <c r="O544" s="256"/>
    </row>
    <row r="545" spans="1:25" ht="60" customHeight="1" x14ac:dyDescent="0.35">
      <c r="A545" s="254"/>
      <c r="B545" s="255"/>
      <c r="C545" s="255"/>
      <c r="D545" s="255"/>
      <c r="E545" s="255"/>
      <c r="F545" s="255"/>
      <c r="G545" s="255"/>
      <c r="H545" s="255"/>
      <c r="I545" s="255"/>
      <c r="J545" s="255"/>
      <c r="K545" s="255"/>
      <c r="L545" s="255"/>
      <c r="M545" s="255"/>
      <c r="N545" s="255"/>
      <c r="O545" s="256"/>
    </row>
    <row r="546" spans="1:25" ht="60" customHeight="1" x14ac:dyDescent="0.35">
      <c r="A546" s="254"/>
      <c r="B546" s="255"/>
      <c r="C546" s="255"/>
      <c r="D546" s="255"/>
      <c r="E546" s="255"/>
      <c r="F546" s="255"/>
      <c r="G546" s="255"/>
      <c r="H546" s="255"/>
      <c r="I546" s="255"/>
      <c r="J546" s="255"/>
      <c r="K546" s="255"/>
      <c r="L546" s="255"/>
      <c r="M546" s="255"/>
      <c r="N546" s="255"/>
      <c r="O546" s="256"/>
    </row>
    <row r="547" spans="1:25" ht="60" customHeight="1" x14ac:dyDescent="0.35">
      <c r="A547" s="257"/>
      <c r="B547" s="257"/>
      <c r="C547" s="257"/>
      <c r="D547" s="257"/>
      <c r="E547" s="257"/>
      <c r="F547" s="257"/>
      <c r="G547" s="257"/>
      <c r="H547" s="257"/>
      <c r="I547" s="257"/>
      <c r="J547" s="257"/>
      <c r="K547" s="257"/>
      <c r="L547" s="257"/>
      <c r="M547" s="257"/>
      <c r="N547" s="257"/>
      <c r="O547" s="257"/>
    </row>
    <row r="548" spans="1:25" ht="12.75" customHeight="1" x14ac:dyDescent="0.35">
      <c r="A548" s="23"/>
      <c r="B548" s="23"/>
      <c r="C548" s="23"/>
      <c r="D548" s="23"/>
      <c r="E548" s="23"/>
      <c r="F548" s="23"/>
      <c r="G548" s="23"/>
      <c r="H548" s="23"/>
      <c r="I548" s="23"/>
      <c r="J548" s="23"/>
      <c r="K548" s="23"/>
      <c r="L548" s="23"/>
      <c r="M548" s="23"/>
      <c r="N548" s="23"/>
      <c r="O548" s="23"/>
    </row>
    <row r="549" spans="1:25" ht="20.65" x14ac:dyDescent="0.6">
      <c r="A549" s="273" t="s">
        <v>460</v>
      </c>
      <c r="B549" s="274"/>
      <c r="C549" s="274"/>
      <c r="D549" s="274"/>
      <c r="E549" s="274"/>
      <c r="F549" s="274"/>
      <c r="G549" s="274"/>
      <c r="H549" s="274"/>
      <c r="I549" s="274"/>
      <c r="J549" s="274"/>
      <c r="K549" s="274"/>
      <c r="L549" s="274"/>
      <c r="M549" s="274"/>
      <c r="N549" s="274"/>
      <c r="O549"/>
    </row>
    <row r="550" spans="1:25" ht="38.25" customHeight="1" x14ac:dyDescent="0.35">
      <c r="A550" s="275" t="s">
        <v>602</v>
      </c>
      <c r="B550" s="275"/>
      <c r="C550" s="275"/>
      <c r="D550" s="275"/>
      <c r="E550" s="275"/>
      <c r="F550" s="275"/>
      <c r="G550" s="275"/>
      <c r="H550" s="275"/>
      <c r="I550" s="275"/>
      <c r="J550" s="275"/>
      <c r="K550" s="275"/>
      <c r="L550" s="275"/>
      <c r="M550" s="275"/>
      <c r="N550" s="275"/>
      <c r="O550"/>
      <c r="R550" s="186" t="s">
        <v>80</v>
      </c>
      <c r="S550" s="187" t="s">
        <v>81</v>
      </c>
      <c r="T550" s="188" t="s">
        <v>82</v>
      </c>
      <c r="U550" s="189" t="s">
        <v>83</v>
      </c>
      <c r="V550" s="190" t="s">
        <v>84</v>
      </c>
      <c r="W550" s="191" t="s">
        <v>85</v>
      </c>
      <c r="X550" s="192" t="s">
        <v>86</v>
      </c>
      <c r="Y550" s="193" t="s">
        <v>87</v>
      </c>
    </row>
    <row r="551" spans="1:25" ht="13.9" x14ac:dyDescent="0.35">
      <c r="A551" s="276" t="s">
        <v>461</v>
      </c>
      <c r="B551" s="276"/>
      <c r="C551" s="276"/>
      <c r="D551" s="276"/>
      <c r="E551" s="276"/>
      <c r="F551" s="276"/>
      <c r="G551" s="276"/>
      <c r="H551" s="276"/>
      <c r="I551" s="276"/>
      <c r="J551" s="276"/>
      <c r="K551" s="276"/>
      <c r="L551" s="276"/>
      <c r="M551" s="276"/>
      <c r="N551" s="276"/>
      <c r="O551"/>
    </row>
    <row r="552" spans="1:25" ht="13.5" x14ac:dyDescent="0.35">
      <c r="A552" s="277" t="s">
        <v>462</v>
      </c>
      <c r="B552" s="277"/>
      <c r="C552" s="277"/>
      <c r="D552" s="277"/>
      <c r="E552" s="277"/>
      <c r="F552" s="277"/>
      <c r="G552" s="277"/>
      <c r="H552" s="277"/>
      <c r="I552" s="277"/>
      <c r="J552" s="277"/>
      <c r="K552" s="277"/>
      <c r="L552" s="277"/>
      <c r="M552" s="277"/>
      <c r="N552" s="277"/>
      <c r="O552"/>
    </row>
    <row r="553" spans="1:25" ht="13.5" x14ac:dyDescent="0.35">
      <c r="A553" s="277" t="s">
        <v>463</v>
      </c>
      <c r="B553" s="277"/>
      <c r="C553" s="277"/>
      <c r="D553" s="277"/>
      <c r="E553" s="277"/>
      <c r="F553" s="277"/>
      <c r="G553" s="277"/>
      <c r="H553" s="277"/>
      <c r="I553" s="277"/>
      <c r="J553" s="277"/>
      <c r="K553" s="277"/>
      <c r="L553" s="277"/>
      <c r="M553" s="277"/>
      <c r="N553" s="277"/>
      <c r="O553"/>
    </row>
    <row r="554" spans="1:25" ht="13.5" x14ac:dyDescent="0.35">
      <c r="A554" s="277" t="s">
        <v>464</v>
      </c>
      <c r="B554" s="277"/>
      <c r="C554" s="277"/>
      <c r="D554" s="277"/>
      <c r="E554" s="277"/>
      <c r="F554" s="277"/>
      <c r="G554" s="277"/>
      <c r="H554" s="277"/>
      <c r="I554" s="277"/>
      <c r="J554" s="277"/>
      <c r="K554" s="277"/>
      <c r="L554" s="277"/>
      <c r="M554" s="277"/>
      <c r="N554" s="277"/>
      <c r="O554"/>
    </row>
    <row r="555" spans="1:25" ht="13.9" x14ac:dyDescent="0.4">
      <c r="A555" s="278" t="s">
        <v>601</v>
      </c>
      <c r="B555" s="279"/>
      <c r="C555" s="279"/>
      <c r="D555" s="279"/>
      <c r="E555" s="279"/>
      <c r="F555" s="279"/>
      <c r="G555" s="279"/>
      <c r="H555" s="279"/>
      <c r="I555" s="279"/>
      <c r="J555" s="279"/>
      <c r="K555" s="279"/>
      <c r="L555" s="279"/>
      <c r="M555" s="279"/>
      <c r="N555" s="280"/>
      <c r="O555"/>
    </row>
    <row r="556" spans="1:25" ht="17.649999999999999" x14ac:dyDescent="0.35">
      <c r="A556" s="271" t="s">
        <v>465</v>
      </c>
      <c r="B556" s="271"/>
      <c r="C556" s="271"/>
      <c r="D556" s="271"/>
      <c r="E556" s="271"/>
      <c r="F556" s="271"/>
      <c r="G556" s="271"/>
      <c r="H556" s="271"/>
      <c r="I556" s="271"/>
      <c r="J556" s="271"/>
      <c r="K556" s="271"/>
      <c r="L556" s="271"/>
      <c r="M556" s="271"/>
      <c r="N556" s="271"/>
      <c r="O556"/>
    </row>
    <row r="557" spans="1:25" ht="13.9" x14ac:dyDescent="0.4">
      <c r="A557" s="268" t="s">
        <v>73</v>
      </c>
      <c r="B557" s="269"/>
      <c r="C557" s="269"/>
      <c r="D557" s="269"/>
      <c r="E557" s="269"/>
      <c r="F557" s="269"/>
      <c r="G557" s="269"/>
      <c r="H557" s="269"/>
      <c r="I557" s="269"/>
      <c r="J557" s="270"/>
      <c r="K557" s="149" t="s">
        <v>74</v>
      </c>
      <c r="L557" s="149" t="s">
        <v>10</v>
      </c>
      <c r="M557" s="149" t="s">
        <v>75</v>
      </c>
      <c r="N557" s="149" t="s">
        <v>45</v>
      </c>
      <c r="O557" s="149" t="s">
        <v>76</v>
      </c>
    </row>
    <row r="558" spans="1:25" ht="30" customHeight="1" x14ac:dyDescent="0.35">
      <c r="A558" s="61" t="s">
        <v>466</v>
      </c>
      <c r="B558" s="261" t="s">
        <v>467</v>
      </c>
      <c r="C558" s="262"/>
      <c r="D558" s="262"/>
      <c r="E558" s="262"/>
      <c r="F558" s="263"/>
      <c r="G558" s="263"/>
      <c r="H558" s="263"/>
      <c r="I558" s="263"/>
      <c r="J558" s="264"/>
      <c r="K558" s="68" t="s">
        <v>45</v>
      </c>
      <c r="L558" s="45"/>
      <c r="M558" s="45"/>
      <c r="N558" s="45"/>
      <c r="O558" s="68" t="s">
        <v>468</v>
      </c>
    </row>
    <row r="559" spans="1:25" ht="30" customHeight="1" x14ac:dyDescent="0.35">
      <c r="A559" s="142"/>
      <c r="B559" s="265"/>
      <c r="C559" s="266"/>
      <c r="D559" s="266"/>
      <c r="E559" s="266"/>
      <c r="F559" s="266"/>
      <c r="G559" s="266"/>
      <c r="H559" s="266"/>
      <c r="I559" s="266"/>
      <c r="J559" s="266"/>
      <c r="K559" s="266"/>
      <c r="L559" s="266"/>
      <c r="M559" s="266"/>
      <c r="N559" s="266"/>
      <c r="O559" s="267"/>
    </row>
    <row r="560" spans="1:25" ht="45" customHeight="1" x14ac:dyDescent="0.35">
      <c r="A560" s="61" t="s">
        <v>469</v>
      </c>
      <c r="B560" s="261" t="s">
        <v>603</v>
      </c>
      <c r="C560" s="262"/>
      <c r="D560" s="262"/>
      <c r="E560" s="262"/>
      <c r="F560" s="263"/>
      <c r="G560" s="263"/>
      <c r="H560" s="263"/>
      <c r="I560" s="263"/>
      <c r="J560" s="264"/>
      <c r="K560" s="68" t="s">
        <v>45</v>
      </c>
      <c r="L560" s="45"/>
      <c r="M560" s="45"/>
      <c r="N560" s="45"/>
      <c r="O560" s="68" t="s">
        <v>79</v>
      </c>
    </row>
    <row r="561" spans="1:15" ht="30" customHeight="1" x14ac:dyDescent="0.35">
      <c r="A561" s="142"/>
      <c r="B561" s="265"/>
      <c r="C561" s="266"/>
      <c r="D561" s="266"/>
      <c r="E561" s="266"/>
      <c r="F561" s="266"/>
      <c r="G561" s="266"/>
      <c r="H561" s="266"/>
      <c r="I561" s="266"/>
      <c r="J561" s="266"/>
      <c r="K561" s="266"/>
      <c r="L561" s="266"/>
      <c r="M561" s="266"/>
      <c r="N561" s="266"/>
      <c r="O561" s="267"/>
    </row>
    <row r="562" spans="1:15" ht="17.649999999999999" x14ac:dyDescent="0.35">
      <c r="A562" s="271" t="s">
        <v>470</v>
      </c>
      <c r="B562" s="271"/>
      <c r="C562" s="271"/>
      <c r="D562" s="271"/>
      <c r="E562" s="271"/>
      <c r="F562" s="271"/>
      <c r="G562" s="271"/>
      <c r="H562" s="271"/>
      <c r="I562" s="271"/>
      <c r="J562" s="271"/>
      <c r="K562" s="271"/>
      <c r="L562" s="271"/>
      <c r="M562" s="271"/>
      <c r="N562" s="271"/>
      <c r="O562"/>
    </row>
    <row r="563" spans="1:15" ht="13.9" x14ac:dyDescent="0.4">
      <c r="A563" s="258" t="s">
        <v>73</v>
      </c>
      <c r="B563" s="259"/>
      <c r="C563" s="259"/>
      <c r="D563" s="259"/>
      <c r="E563" s="259"/>
      <c r="F563" s="259"/>
      <c r="G563" s="259"/>
      <c r="H563" s="259"/>
      <c r="I563" s="259"/>
      <c r="J563" s="260"/>
      <c r="K563" s="149" t="s">
        <v>74</v>
      </c>
      <c r="L563" s="149" t="s">
        <v>10</v>
      </c>
      <c r="M563" s="149" t="s">
        <v>75</v>
      </c>
      <c r="N563" s="149" t="s">
        <v>45</v>
      </c>
      <c r="O563" s="149" t="s">
        <v>76</v>
      </c>
    </row>
    <row r="564" spans="1:15" ht="30" customHeight="1" x14ac:dyDescent="0.35">
      <c r="A564" s="61" t="s">
        <v>471</v>
      </c>
      <c r="B564" s="261" t="s">
        <v>472</v>
      </c>
      <c r="C564" s="262"/>
      <c r="D564" s="262"/>
      <c r="E564" s="262"/>
      <c r="F564" s="263"/>
      <c r="G564" s="263"/>
      <c r="H564" s="263"/>
      <c r="I564" s="263"/>
      <c r="J564" s="264"/>
      <c r="K564" s="68" t="s">
        <v>45</v>
      </c>
      <c r="L564" s="45"/>
      <c r="M564" s="45"/>
      <c r="N564" s="45"/>
      <c r="O564" s="68" t="s">
        <v>96</v>
      </c>
    </row>
    <row r="565" spans="1:15" ht="30" customHeight="1" x14ac:dyDescent="0.35">
      <c r="A565" s="142"/>
      <c r="B565" s="265"/>
      <c r="C565" s="266"/>
      <c r="D565" s="266"/>
      <c r="E565" s="266"/>
      <c r="F565" s="266"/>
      <c r="G565" s="266"/>
      <c r="H565" s="266"/>
      <c r="I565" s="266"/>
      <c r="J565" s="266"/>
      <c r="K565" s="266"/>
      <c r="L565" s="266"/>
      <c r="M565" s="266"/>
      <c r="N565" s="266"/>
      <c r="O565" s="267"/>
    </row>
    <row r="566" spans="1:15" ht="27.75" customHeight="1" x14ac:dyDescent="0.35">
      <c r="A566" s="61" t="s">
        <v>473</v>
      </c>
      <c r="B566" s="261" t="s">
        <v>474</v>
      </c>
      <c r="C566" s="262"/>
      <c r="D566" s="262"/>
      <c r="E566" s="262"/>
      <c r="F566" s="263"/>
      <c r="G566" s="263"/>
      <c r="H566" s="263"/>
      <c r="I566" s="263"/>
      <c r="J566" s="264"/>
      <c r="K566" s="68" t="s">
        <v>45</v>
      </c>
      <c r="L566" s="45"/>
      <c r="M566" s="45"/>
      <c r="N566" s="45"/>
      <c r="O566" s="68" t="s">
        <v>468</v>
      </c>
    </row>
    <row r="567" spans="1:15" ht="30" customHeight="1" x14ac:dyDescent="0.35">
      <c r="A567" s="142"/>
      <c r="B567" s="265"/>
      <c r="C567" s="266"/>
      <c r="D567" s="266"/>
      <c r="E567" s="266"/>
      <c r="F567" s="266"/>
      <c r="G567" s="266"/>
      <c r="H567" s="266"/>
      <c r="I567" s="266"/>
      <c r="J567" s="266"/>
      <c r="K567" s="266"/>
      <c r="L567" s="266"/>
      <c r="M567" s="266"/>
      <c r="N567" s="266"/>
      <c r="O567" s="267"/>
    </row>
    <row r="568" spans="1:15" ht="72" customHeight="1" x14ac:dyDescent="0.35">
      <c r="A568" s="61" t="s">
        <v>475</v>
      </c>
      <c r="B568" s="261" t="s">
        <v>608</v>
      </c>
      <c r="C568" s="262"/>
      <c r="D568" s="262"/>
      <c r="E568" s="262"/>
      <c r="F568" s="263"/>
      <c r="G568" s="263"/>
      <c r="H568" s="263"/>
      <c r="I568" s="263"/>
      <c r="J568" s="264"/>
      <c r="K568" s="68" t="s">
        <v>45</v>
      </c>
      <c r="L568" s="45"/>
      <c r="M568" s="45"/>
      <c r="N568" s="45"/>
      <c r="O568" s="68" t="s">
        <v>96</v>
      </c>
    </row>
    <row r="569" spans="1:15" ht="30" customHeight="1" x14ac:dyDescent="0.35">
      <c r="A569" s="142"/>
      <c r="B569" s="265"/>
      <c r="C569" s="266"/>
      <c r="D569" s="266"/>
      <c r="E569" s="266"/>
      <c r="F569" s="266"/>
      <c r="G569" s="266"/>
      <c r="H569" s="266"/>
      <c r="I569" s="266"/>
      <c r="J569" s="266"/>
      <c r="K569" s="266"/>
      <c r="L569" s="266"/>
      <c r="M569" s="266"/>
      <c r="N569" s="266"/>
      <c r="O569" s="267"/>
    </row>
    <row r="570" spans="1:15" ht="17.649999999999999" x14ac:dyDescent="0.35">
      <c r="A570" s="281" t="s">
        <v>476</v>
      </c>
      <c r="B570" s="281"/>
      <c r="C570" s="281"/>
      <c r="D570" s="281"/>
      <c r="E570" s="281"/>
      <c r="F570" s="281"/>
      <c r="G570" s="281"/>
      <c r="H570" s="281"/>
      <c r="I570" s="281"/>
      <c r="J570" s="281"/>
      <c r="K570" s="281"/>
      <c r="L570" s="281"/>
      <c r="M570" s="281"/>
      <c r="N570" s="281"/>
      <c r="O570"/>
    </row>
    <row r="571" spans="1:15" ht="13.9" x14ac:dyDescent="0.4">
      <c r="A571" s="258" t="s">
        <v>73</v>
      </c>
      <c r="B571" s="259"/>
      <c r="C571" s="259"/>
      <c r="D571" s="259"/>
      <c r="E571" s="259"/>
      <c r="F571" s="259"/>
      <c r="G571" s="259"/>
      <c r="H571" s="259"/>
      <c r="I571" s="259"/>
      <c r="J571" s="260"/>
      <c r="K571" s="149" t="s">
        <v>74</v>
      </c>
      <c r="L571" s="149" t="s">
        <v>10</v>
      </c>
      <c r="M571" s="149" t="s">
        <v>75</v>
      </c>
      <c r="N571" s="149" t="s">
        <v>45</v>
      </c>
      <c r="O571" s="149" t="s">
        <v>76</v>
      </c>
    </row>
    <row r="572" spans="1:15" ht="30" customHeight="1" x14ac:dyDescent="0.35">
      <c r="A572" s="61" t="s">
        <v>477</v>
      </c>
      <c r="B572" s="261" t="s">
        <v>604</v>
      </c>
      <c r="C572" s="262"/>
      <c r="D572" s="262"/>
      <c r="E572" s="262"/>
      <c r="F572" s="263"/>
      <c r="G572" s="263"/>
      <c r="H572" s="263"/>
      <c r="I572" s="263"/>
      <c r="J572" s="264"/>
      <c r="K572" s="68" t="s">
        <v>45</v>
      </c>
      <c r="L572" s="45"/>
      <c r="M572" s="45"/>
      <c r="N572" s="45"/>
      <c r="O572" s="68" t="s">
        <v>102</v>
      </c>
    </row>
    <row r="573" spans="1:15" ht="30" customHeight="1" x14ac:dyDescent="0.35">
      <c r="A573" s="142"/>
      <c r="B573" s="265"/>
      <c r="C573" s="266"/>
      <c r="D573" s="266"/>
      <c r="E573" s="266"/>
      <c r="F573" s="266"/>
      <c r="G573" s="266"/>
      <c r="H573" s="266"/>
      <c r="I573" s="266"/>
      <c r="J573" s="266"/>
      <c r="K573" s="266"/>
      <c r="L573" s="266"/>
      <c r="M573" s="266"/>
      <c r="N573" s="266"/>
      <c r="O573" s="267"/>
    </row>
    <row r="574" spans="1:15" ht="30" customHeight="1" x14ac:dyDescent="0.35">
      <c r="A574" s="61" t="s">
        <v>478</v>
      </c>
      <c r="B574" s="261" t="s">
        <v>479</v>
      </c>
      <c r="C574" s="262"/>
      <c r="D574" s="262"/>
      <c r="E574" s="262"/>
      <c r="F574" s="263"/>
      <c r="G574" s="263"/>
      <c r="H574" s="263"/>
      <c r="I574" s="263"/>
      <c r="J574" s="264"/>
      <c r="K574" s="68" t="s">
        <v>45</v>
      </c>
      <c r="L574" s="45"/>
      <c r="M574" s="45"/>
      <c r="N574" s="45"/>
      <c r="O574" s="68" t="s">
        <v>102</v>
      </c>
    </row>
    <row r="575" spans="1:15" ht="30" customHeight="1" x14ac:dyDescent="0.35">
      <c r="A575" s="142"/>
      <c r="B575" s="265"/>
      <c r="C575" s="266"/>
      <c r="D575" s="266"/>
      <c r="E575" s="266"/>
      <c r="F575" s="266"/>
      <c r="G575" s="266"/>
      <c r="H575" s="266"/>
      <c r="I575" s="266"/>
      <c r="J575" s="266"/>
      <c r="K575" s="266"/>
      <c r="L575" s="266"/>
      <c r="M575" s="266"/>
      <c r="N575" s="266"/>
      <c r="O575" s="267"/>
    </row>
    <row r="576" spans="1:15" ht="20.65" x14ac:dyDescent="0.6">
      <c r="A576" s="272" t="s">
        <v>480</v>
      </c>
      <c r="B576" s="272"/>
      <c r="C576" s="272"/>
      <c r="D576" s="272"/>
      <c r="E576" s="272"/>
      <c r="F576" s="272"/>
      <c r="G576" s="272"/>
      <c r="H576" s="272"/>
      <c r="I576" s="272"/>
      <c r="J576" s="272"/>
      <c r="K576" s="272"/>
      <c r="L576" s="272"/>
      <c r="M576" s="272"/>
      <c r="N576" s="272"/>
      <c r="O576"/>
    </row>
    <row r="577" spans="1:15" ht="13.9" x14ac:dyDescent="0.4">
      <c r="A577" s="258" t="s">
        <v>73</v>
      </c>
      <c r="B577" s="259"/>
      <c r="C577" s="259"/>
      <c r="D577" s="259"/>
      <c r="E577" s="259"/>
      <c r="F577" s="259"/>
      <c r="G577" s="259"/>
      <c r="H577" s="259"/>
      <c r="I577" s="259"/>
      <c r="J577" s="260"/>
      <c r="K577" s="149" t="s">
        <v>74</v>
      </c>
      <c r="L577" s="149" t="s">
        <v>10</v>
      </c>
      <c r="M577" s="149" t="s">
        <v>75</v>
      </c>
      <c r="N577" s="149" t="s">
        <v>45</v>
      </c>
      <c r="O577" s="149" t="s">
        <v>76</v>
      </c>
    </row>
    <row r="578" spans="1:15" ht="30" customHeight="1" x14ac:dyDescent="0.35">
      <c r="A578" s="61" t="s">
        <v>481</v>
      </c>
      <c r="B578" s="261" t="s">
        <v>606</v>
      </c>
      <c r="C578" s="262"/>
      <c r="D578" s="262"/>
      <c r="E578" s="262"/>
      <c r="F578" s="263"/>
      <c r="G578" s="263"/>
      <c r="H578" s="263"/>
      <c r="I578" s="263"/>
      <c r="J578" s="264"/>
      <c r="K578" s="68" t="s">
        <v>45</v>
      </c>
      <c r="L578" s="45"/>
      <c r="M578" s="45"/>
      <c r="N578" s="45"/>
      <c r="O578" s="68" t="s">
        <v>468</v>
      </c>
    </row>
    <row r="579" spans="1:15" ht="30" customHeight="1" x14ac:dyDescent="0.35">
      <c r="A579" s="142"/>
      <c r="B579" s="265"/>
      <c r="C579" s="266"/>
      <c r="D579" s="266"/>
      <c r="E579" s="266"/>
      <c r="F579" s="266"/>
      <c r="G579" s="266"/>
      <c r="H579" s="266"/>
      <c r="I579" s="266"/>
      <c r="J579" s="266"/>
      <c r="K579" s="266"/>
      <c r="L579" s="266"/>
      <c r="M579" s="266"/>
      <c r="N579" s="266"/>
      <c r="O579" s="267"/>
    </row>
    <row r="580" spans="1:15" ht="31.5" customHeight="1" x14ac:dyDescent="0.35">
      <c r="A580" s="61" t="s">
        <v>482</v>
      </c>
      <c r="B580" s="261" t="s">
        <v>483</v>
      </c>
      <c r="C580" s="262"/>
      <c r="D580" s="262"/>
      <c r="E580" s="262"/>
      <c r="F580" s="263"/>
      <c r="G580" s="263"/>
      <c r="H580" s="263"/>
      <c r="I580" s="263"/>
      <c r="J580" s="264"/>
      <c r="K580" s="68" t="s">
        <v>45</v>
      </c>
      <c r="L580" s="45"/>
      <c r="M580" s="45"/>
      <c r="N580" s="45"/>
      <c r="O580" s="68" t="s">
        <v>96</v>
      </c>
    </row>
    <row r="581" spans="1:15" ht="30" customHeight="1" x14ac:dyDescent="0.35">
      <c r="A581" s="142"/>
      <c r="B581" s="265"/>
      <c r="C581" s="266"/>
      <c r="D581" s="266"/>
      <c r="E581" s="266"/>
      <c r="F581" s="266"/>
      <c r="G581" s="266"/>
      <c r="H581" s="266"/>
      <c r="I581" s="266"/>
      <c r="J581" s="266"/>
      <c r="K581" s="266"/>
      <c r="L581" s="266"/>
      <c r="M581" s="266"/>
      <c r="N581" s="266"/>
      <c r="O581" s="267"/>
    </row>
    <row r="582" spans="1:15" ht="44.25" customHeight="1" x14ac:dyDescent="0.35">
      <c r="A582" s="61" t="s">
        <v>484</v>
      </c>
      <c r="B582" s="261" t="s">
        <v>485</v>
      </c>
      <c r="C582" s="262"/>
      <c r="D582" s="262"/>
      <c r="E582" s="262"/>
      <c r="F582" s="263"/>
      <c r="G582" s="263"/>
      <c r="H582" s="263"/>
      <c r="I582" s="263"/>
      <c r="J582" s="264"/>
      <c r="K582" s="68" t="s">
        <v>45</v>
      </c>
      <c r="L582" s="45"/>
      <c r="M582" s="45"/>
      <c r="N582" s="45"/>
      <c r="O582" s="68" t="s">
        <v>96</v>
      </c>
    </row>
    <row r="583" spans="1:15" ht="30" customHeight="1" x14ac:dyDescent="0.35">
      <c r="A583" s="142"/>
      <c r="B583" s="265"/>
      <c r="C583" s="266"/>
      <c r="D583" s="266"/>
      <c r="E583" s="266"/>
      <c r="F583" s="266"/>
      <c r="G583" s="266"/>
      <c r="H583" s="266"/>
      <c r="I583" s="266"/>
      <c r="J583" s="266"/>
      <c r="K583" s="266"/>
      <c r="L583" s="266"/>
      <c r="M583" s="266"/>
      <c r="N583" s="266"/>
      <c r="O583" s="267"/>
    </row>
    <row r="584" spans="1:15" ht="33" customHeight="1" x14ac:dyDescent="0.35">
      <c r="A584" s="61" t="s">
        <v>486</v>
      </c>
      <c r="B584" s="261" t="s">
        <v>487</v>
      </c>
      <c r="C584" s="262"/>
      <c r="D584" s="262"/>
      <c r="E584" s="262"/>
      <c r="F584" s="263"/>
      <c r="G584" s="263"/>
      <c r="H584" s="263"/>
      <c r="I584" s="263"/>
      <c r="J584" s="264"/>
      <c r="K584" s="68" t="s">
        <v>45</v>
      </c>
      <c r="L584" s="45"/>
      <c r="M584" s="45"/>
      <c r="N584" s="45"/>
      <c r="O584" s="68" t="s">
        <v>96</v>
      </c>
    </row>
    <row r="585" spans="1:15" ht="30" customHeight="1" x14ac:dyDescent="0.35">
      <c r="A585" s="142"/>
      <c r="B585" s="265"/>
      <c r="C585" s="266"/>
      <c r="D585" s="266"/>
      <c r="E585" s="266"/>
      <c r="F585" s="266"/>
      <c r="G585" s="266"/>
      <c r="H585" s="266"/>
      <c r="I585" s="266"/>
      <c r="J585" s="266"/>
      <c r="K585" s="266"/>
      <c r="L585" s="266"/>
      <c r="M585" s="266"/>
      <c r="N585" s="266"/>
      <c r="O585" s="267"/>
    </row>
    <row r="586" spans="1:15" ht="12.75" x14ac:dyDescent="0.35">
      <c r="A586" s="249"/>
      <c r="B586" s="249"/>
      <c r="C586" s="249"/>
      <c r="D586" s="249"/>
      <c r="E586" s="249"/>
      <c r="F586" s="249"/>
      <c r="G586" s="249"/>
      <c r="H586" s="249"/>
      <c r="I586" s="249"/>
      <c r="J586" s="249"/>
      <c r="K586" s="249"/>
      <c r="L586" s="249"/>
      <c r="M586" s="249"/>
      <c r="N586" s="249"/>
      <c r="O586"/>
    </row>
    <row r="587" spans="1:15" ht="15" x14ac:dyDescent="0.35">
      <c r="A587" s="250" t="s">
        <v>488</v>
      </c>
      <c r="B587" s="251"/>
      <c r="C587" s="251"/>
      <c r="D587" s="252"/>
      <c r="E587" s="252"/>
      <c r="F587" s="252"/>
      <c r="G587" s="252"/>
      <c r="H587" s="252"/>
      <c r="I587" s="252"/>
      <c r="J587" s="252"/>
      <c r="K587" s="252"/>
      <c r="L587" s="252"/>
      <c r="M587" s="252"/>
      <c r="N587" s="252"/>
      <c r="O587" s="253"/>
    </row>
    <row r="588" spans="1:15" ht="60" customHeight="1" x14ac:dyDescent="0.35">
      <c r="A588" s="254"/>
      <c r="B588" s="255"/>
      <c r="C588" s="255"/>
      <c r="D588" s="255"/>
      <c r="E588" s="255"/>
      <c r="F588" s="255"/>
      <c r="G588" s="255"/>
      <c r="H588" s="255"/>
      <c r="I588" s="255"/>
      <c r="J588" s="255"/>
      <c r="K588" s="255"/>
      <c r="L588" s="255"/>
      <c r="M588" s="255"/>
      <c r="N588" s="255"/>
      <c r="O588" s="256"/>
    </row>
    <row r="589" spans="1:15" ht="60" customHeight="1" x14ac:dyDescent="0.35">
      <c r="A589" s="254"/>
      <c r="B589" s="255"/>
      <c r="C589" s="255"/>
      <c r="D589" s="255"/>
      <c r="E589" s="255"/>
      <c r="F589" s="255"/>
      <c r="G589" s="255"/>
      <c r="H589" s="255"/>
      <c r="I589" s="255"/>
      <c r="J589" s="255"/>
      <c r="K589" s="255"/>
      <c r="L589" s="255"/>
      <c r="M589" s="255"/>
      <c r="N589" s="255"/>
      <c r="O589" s="256"/>
    </row>
    <row r="590" spans="1:15" ht="60" customHeight="1" x14ac:dyDescent="0.35">
      <c r="A590" s="254"/>
      <c r="B590" s="255"/>
      <c r="C590" s="255"/>
      <c r="D590" s="255"/>
      <c r="E590" s="255"/>
      <c r="F590" s="255"/>
      <c r="G590" s="255"/>
      <c r="H590" s="255"/>
      <c r="I590" s="255"/>
      <c r="J590" s="255"/>
      <c r="K590" s="255"/>
      <c r="L590" s="255"/>
      <c r="M590" s="255"/>
      <c r="N590" s="255"/>
      <c r="O590" s="256"/>
    </row>
    <row r="591" spans="1:15" ht="60" customHeight="1" x14ac:dyDescent="0.35">
      <c r="A591" s="254"/>
      <c r="B591" s="255"/>
      <c r="C591" s="255"/>
      <c r="D591" s="255"/>
      <c r="E591" s="255"/>
      <c r="F591" s="255"/>
      <c r="G591" s="255"/>
      <c r="H591" s="255"/>
      <c r="I591" s="255"/>
      <c r="J591" s="255"/>
      <c r="K591" s="255"/>
      <c r="L591" s="255"/>
      <c r="M591" s="255"/>
      <c r="N591" s="255"/>
      <c r="O591" s="256"/>
    </row>
    <row r="592" spans="1:15" ht="60" customHeight="1" x14ac:dyDescent="0.35">
      <c r="A592" s="254"/>
      <c r="B592" s="255"/>
      <c r="C592" s="255"/>
      <c r="D592" s="255"/>
      <c r="E592" s="255"/>
      <c r="F592" s="255"/>
      <c r="G592" s="255"/>
      <c r="H592" s="255"/>
      <c r="I592" s="255"/>
      <c r="J592" s="255"/>
      <c r="K592" s="255"/>
      <c r="L592" s="255"/>
      <c r="M592" s="255"/>
      <c r="N592" s="255"/>
      <c r="O592" s="256"/>
    </row>
    <row r="593" spans="1:15" ht="60" customHeight="1" x14ac:dyDescent="0.35">
      <c r="A593" s="257"/>
      <c r="B593" s="257"/>
      <c r="C593" s="257"/>
      <c r="D593" s="257"/>
      <c r="E593" s="257"/>
      <c r="F593" s="257"/>
      <c r="G593" s="257"/>
      <c r="H593" s="257"/>
      <c r="I593" s="257"/>
      <c r="J593" s="257"/>
      <c r="K593" s="257"/>
      <c r="L593" s="257"/>
      <c r="M593" s="257"/>
      <c r="N593" s="257"/>
      <c r="O593" s="257"/>
    </row>
  </sheetData>
  <protectedRanges>
    <protectedRange sqref="L21:N21 L30:N30 L34:N34 L4:M6 L23:N23 L25:N25 L32:N32 L12:M12 L14:M14 L17:M20 L22:M22 L24:M24 L8:M8 L29:M29 L31:M31 L33:M33 L35:M37 L39:M39 L41:M41 L43:M43 L26:M26 L66:M66 L68:M68" name="Range1"/>
    <protectedRange sqref="L75:N75 L84:N84 L88:N88 L58:M60 L77:N77 L79:N79 L86:N86 L62:M62 L71:M74 L76:M76 L78:M78 L97:M97 L83:M83 L85:M85 L87:M87 L89:M91 L93:M93 L95:M95 L80:M80" name="Range1_1"/>
    <protectedRange sqref="L115:M115" name="Range1_2"/>
    <protectedRange sqref="L117:M117" name="Range1_1_1"/>
    <protectedRange sqref="L119:M119" name="Range1_2_1"/>
    <protectedRange sqref="L123:M123" name="Range1_3"/>
    <protectedRange sqref="L125:M125" name="Range1_4"/>
    <protectedRange sqref="L129:M130" name="Range1_5"/>
    <protectedRange sqref="L133:M133" name="Range1_6"/>
    <protectedRange sqref="L136:M136" name="Range1_7"/>
    <protectedRange sqref="L138:M138" name="Range1_8"/>
    <protectedRange sqref="L140:M140" name="Range1_9"/>
    <protectedRange sqref="L142:M142" name="Range1_11"/>
    <protectedRange sqref="L157:M157" name="Range1_12"/>
    <protectedRange sqref="L159:M160 L184:M184" name="Range1_13"/>
    <protectedRange sqref="L163:M163" name="Range1_14"/>
    <protectedRange sqref="L165:M165" name="Range1_15"/>
    <protectedRange sqref="L168:M168" name="Range1_17"/>
    <protectedRange sqref="L170:M170" name="Range1_18"/>
    <protectedRange sqref="L172:M172" name="Range1_19"/>
    <protectedRange sqref="L174:M174" name="Range1_20"/>
    <protectedRange sqref="L177:M177" name="Range1_21"/>
    <protectedRange sqref="L181:M181" name="Range1_22"/>
    <protectedRange sqref="L183:M183" name="Range1_23"/>
    <protectedRange sqref="L187:M187" name="Range1_24"/>
    <protectedRange sqref="L191:M191" name="Range1_25"/>
    <protectedRange sqref="L207:M207" name="Range1_25_1"/>
    <protectedRange sqref="L209:M209" name="Range1_25_1_1"/>
    <protectedRange sqref="L211:M211" name="Range1_25_2"/>
    <protectedRange sqref="L213:M213" name="Range1_25_3"/>
    <protectedRange sqref="L215:M215" name="Range1_25_4"/>
    <protectedRange sqref="L219:M219" name="Range1_25_5"/>
    <protectedRange sqref="L221:M221" name="Range1_25_6"/>
    <protectedRange sqref="L223:M224" name="Range1_25_7"/>
    <protectedRange sqref="L227:M227" name="Range1_25_8"/>
    <protectedRange sqref="L229:M229" name="Range1_25_9"/>
    <protectedRange sqref="L231:M231" name="Range1_25_10"/>
    <protectedRange sqref="L233:M233" name="Range1_25_11"/>
    <protectedRange sqref="L235:M235" name="Range1_25_12"/>
    <protectedRange sqref="L237:M237" name="Range1_25_13"/>
    <protectedRange sqref="L239:M239" name="Range1_25_14"/>
    <protectedRange sqref="L253:M253 L241:M241 L245:M245 L247:M248 L251:M251 L243:M243" name="Range1_25_15"/>
    <protectedRange sqref="L269:M269" name="Range1_25_7_1"/>
    <protectedRange sqref="L271:M271" name="Range1_25_7_1_1"/>
    <protectedRange sqref="L275:M275" name="Range1_25_7_2"/>
    <protectedRange sqref="L277:M277" name="Range1_25_7_3"/>
    <protectedRange sqref="L279:M279" name="Range1_25_7_5"/>
    <protectedRange sqref="L281:M281" name="Range1_25_7_6"/>
    <protectedRange sqref="L283:M283" name="Range1_25_7_7"/>
    <protectedRange sqref="L285:M285" name="Range1_25_7_9"/>
    <protectedRange sqref="L287:M287" name="Range1_25_7_10"/>
    <protectedRange sqref="L289:M289" name="Range1_25_7_11"/>
    <protectedRange sqref="L291:M292" name="Range1_25_7_12"/>
    <protectedRange sqref="L296:M296" name="Range1_25_7_13"/>
    <protectedRange sqref="L298:M298" name="Range1_25_7_14"/>
    <protectedRange sqref="L300:M300" name="Range1_25_7_15"/>
    <protectedRange sqref="L304:M304" name="Range1_25_7_16"/>
    <protectedRange sqref="L306:M306" name="Range1_25_7_17"/>
    <protectedRange sqref="L308:M308" name="Range1_25_7_18"/>
    <protectedRange sqref="L310:M310" name="Range1_25_7_19"/>
    <protectedRange sqref="L312:M312" name="Range1_25_7_20"/>
    <protectedRange sqref="L314:M314" name="Range1_25_7_22"/>
    <protectedRange sqref="L316:M316" name="Range1_25_7_23"/>
    <protectedRange sqref="L318:M318" name="Range1_25_7_24"/>
    <protectedRange sqref="L322:M322" name="Range1_25_7_25"/>
    <protectedRange sqref="L320:M320" name="Range1_25_7_26"/>
    <protectedRange sqref="L324:M325" name="Range1_25_7_27"/>
    <protectedRange sqref="L328:M328" name="Range1_25_7_28"/>
    <protectedRange sqref="L330:M330" name="Range1_25_7_29"/>
    <protectedRange sqref="L332:M332" name="Range1_25_7_30"/>
    <protectedRange sqref="L334:M334" name="Range1_25_7_31"/>
    <protectedRange sqref="L338:M338" name="Range1_25_7_32"/>
    <protectedRange sqref="L340:M340" name="Range1_25_7_33"/>
    <protectedRange sqref="L342:M342" name="Range1_25_7_34"/>
    <protectedRange sqref="L344:M344" name="Range1_25_7_35"/>
    <protectedRange sqref="L348:M348" name="Range1_25_7_36"/>
    <protectedRange sqref="L365:M365" name="Range1_25_7_4"/>
    <protectedRange sqref="L367:M367" name="Range1_25_7_1_2"/>
    <protectedRange sqref="L369:M369" name="Range1_25_7_2_1"/>
    <protectedRange sqref="L371:M371" name="Range1_25_7_3_1"/>
    <protectedRange sqref="L373:M373" name="Range1_25_7_4_1"/>
    <protectedRange sqref="L375:M375" name="Range1_25_7_5_1"/>
    <protectedRange sqref="L377:M377" name="Range1_25_7_6_1"/>
    <protectedRange sqref="L379:M379" name="Range1_25_7_7_1"/>
    <protectedRange sqref="L381:M381" name="Range1_25_7_8"/>
    <protectedRange sqref="L441:M441 L386:M386 L388:M388 L392:M392 L394:M394 L396:M396 L398:M398 L402:M402 L404:M404 L406:M406 L408:M409 L412:M412 L414:M414 L416:M416 L420:M420 L422:M422 L424:M424 L426:M426 L430:M430 L432:M432 L437:M437 L383:M383" name="Range1_25_7_10_1"/>
    <protectedRange sqref="L460:M460" name="Range1_25_7_10_10_1"/>
    <protectedRange sqref="L462:M462" name="Range1_25_7_10_10_1_1"/>
    <protectedRange sqref="L466:M466" name="Range1_25_7_10_10_2"/>
    <protectedRange sqref="L468:M468" name="Range1_25_7_10_10_3"/>
    <protectedRange sqref="L470:M470" name="Range1_25_7_10_10_4"/>
    <protectedRange sqref="L472:M472" name="Range1_25_7_10_10_5"/>
    <protectedRange sqref="L474:M474" name="Range1_25_7_10_10_6"/>
    <protectedRange sqref="L476:M476" name="Range1_25_7_10_10_8"/>
    <protectedRange sqref="L478:M478" name="Range1_25_7_10_10_9"/>
    <protectedRange sqref="L480:M480" name="Range1_25_7_10_10_10"/>
    <protectedRange sqref="L483:M483" name="Range1_25_7_10_10_11"/>
    <protectedRange sqref="L485:M485" name="Range1_25_7_10_10_12"/>
    <protectedRange sqref="L489:M489" name="Range1_25_7_10_10_13"/>
    <protectedRange sqref="L491:M491" name="Range1_25_7_10_10_14"/>
    <protectedRange sqref="L493:M493 L495:M495 L497:M497 L499:M499 L501:M501 L503:M503 L505:M505 L507:M507 L510:M510 L512:M512 L514:M514 L516:M516 L518:M518 L520:M520 L522:M522 L524:M524 L526:M526 L528:M528 L531:M531 L533:M534 L537:M537 L539:M539" name="Range1_25_7_10_10_15"/>
    <protectedRange sqref="L559:M559 L561:M561 L565:M565 L567:M567 L569:M569 L573:M573 L575:M575 L579:M579 L581:M581 L583:M583 L585:M585" name="Range1_25_7_10_10_15_1"/>
  </protectedRanges>
  <mergeCells count="592">
    <mergeCell ref="A1:O1"/>
    <mergeCell ref="A2:O2"/>
    <mergeCell ref="A3:J3"/>
    <mergeCell ref="B4:J4"/>
    <mergeCell ref="B5:O5"/>
    <mergeCell ref="A6:A7"/>
    <mergeCell ref="B6:J6"/>
    <mergeCell ref="K6:K7"/>
    <mergeCell ref="A27:J27"/>
    <mergeCell ref="B12:O12"/>
    <mergeCell ref="B13:J13"/>
    <mergeCell ref="B14:O14"/>
    <mergeCell ref="A15:O15"/>
    <mergeCell ref="A9:O9"/>
    <mergeCell ref="A10:J10"/>
    <mergeCell ref="B11:J11"/>
    <mergeCell ref="L6:L7"/>
    <mergeCell ref="M6:M7"/>
    <mergeCell ref="N6:N7"/>
    <mergeCell ref="O6:O7"/>
    <mergeCell ref="C7:J7"/>
    <mergeCell ref="B8:O8"/>
    <mergeCell ref="B28:J28"/>
    <mergeCell ref="B29:O29"/>
    <mergeCell ref="B30:J30"/>
    <mergeCell ref="B31:O31"/>
    <mergeCell ref="B32:J32"/>
    <mergeCell ref="A16:J16"/>
    <mergeCell ref="B17:J17"/>
    <mergeCell ref="B18:O18"/>
    <mergeCell ref="B19:J19"/>
    <mergeCell ref="B20:O20"/>
    <mergeCell ref="B21:J21"/>
    <mergeCell ref="B24:O24"/>
    <mergeCell ref="B25:J25"/>
    <mergeCell ref="B26:O26"/>
    <mergeCell ref="B22:O22"/>
    <mergeCell ref="B23:J23"/>
    <mergeCell ref="B39:O39"/>
    <mergeCell ref="B40:J40"/>
    <mergeCell ref="B41:O41"/>
    <mergeCell ref="B42:J42"/>
    <mergeCell ref="B43:O43"/>
    <mergeCell ref="A44:O44"/>
    <mergeCell ref="B33:O33"/>
    <mergeCell ref="B34:J34"/>
    <mergeCell ref="B35:O35"/>
    <mergeCell ref="B36:J36"/>
    <mergeCell ref="B37:O37"/>
    <mergeCell ref="B38:J38"/>
    <mergeCell ref="A51:O51"/>
    <mergeCell ref="A52:O52"/>
    <mergeCell ref="A54:O54"/>
    <mergeCell ref="A55:O55"/>
    <mergeCell ref="A56:E56"/>
    <mergeCell ref="F56:I56"/>
    <mergeCell ref="A45:O45"/>
    <mergeCell ref="A46:O46"/>
    <mergeCell ref="A47:O47"/>
    <mergeCell ref="A48:O48"/>
    <mergeCell ref="A49:O49"/>
    <mergeCell ref="A50:O50"/>
    <mergeCell ref="K56:O56"/>
    <mergeCell ref="A57:J57"/>
    <mergeCell ref="B58:J58"/>
    <mergeCell ref="B59:O59"/>
    <mergeCell ref="A60:A61"/>
    <mergeCell ref="B60:J60"/>
    <mergeCell ref="K60:K61"/>
    <mergeCell ref="L60:L61"/>
    <mergeCell ref="M60:M61"/>
    <mergeCell ref="N60:N61"/>
    <mergeCell ref="O60:O61"/>
    <mergeCell ref="B67:J67"/>
    <mergeCell ref="B68:O68"/>
    <mergeCell ref="A69:O69"/>
    <mergeCell ref="A70:J70"/>
    <mergeCell ref="B71:J71"/>
    <mergeCell ref="B72:O72"/>
    <mergeCell ref="C61:J61"/>
    <mergeCell ref="B62:O62"/>
    <mergeCell ref="A63:O63"/>
    <mergeCell ref="A64:J64"/>
    <mergeCell ref="B65:J65"/>
    <mergeCell ref="B66:O66"/>
    <mergeCell ref="B79:J79"/>
    <mergeCell ref="B80:O80"/>
    <mergeCell ref="A81:J81"/>
    <mergeCell ref="B82:J82"/>
    <mergeCell ref="B83:O83"/>
    <mergeCell ref="B73:J73"/>
    <mergeCell ref="B74:O74"/>
    <mergeCell ref="B75:J75"/>
    <mergeCell ref="B76:O76"/>
    <mergeCell ref="B77:J77"/>
    <mergeCell ref="B78:O78"/>
    <mergeCell ref="B90:J90"/>
    <mergeCell ref="B91:O91"/>
    <mergeCell ref="B92:J92"/>
    <mergeCell ref="B93:O93"/>
    <mergeCell ref="B94:J94"/>
    <mergeCell ref="B95:O95"/>
    <mergeCell ref="B84:J84"/>
    <mergeCell ref="B85:O85"/>
    <mergeCell ref="B86:J86"/>
    <mergeCell ref="B87:O87"/>
    <mergeCell ref="B88:J88"/>
    <mergeCell ref="B89:O89"/>
    <mergeCell ref="A102:O102"/>
    <mergeCell ref="A103:O103"/>
    <mergeCell ref="A106:O106"/>
    <mergeCell ref="B96:J96"/>
    <mergeCell ref="B97:O97"/>
    <mergeCell ref="A98:O98"/>
    <mergeCell ref="A99:O99"/>
    <mergeCell ref="A100:O100"/>
    <mergeCell ref="A101:O101"/>
    <mergeCell ref="A112:O112"/>
    <mergeCell ref="A113:J113"/>
    <mergeCell ref="B114:J114"/>
    <mergeCell ref="B115:O115"/>
    <mergeCell ref="B116:J116"/>
    <mergeCell ref="B117:O117"/>
    <mergeCell ref="A107:O107"/>
    <mergeCell ref="B108:O108"/>
    <mergeCell ref="A109:C109"/>
    <mergeCell ref="D109:O109"/>
    <mergeCell ref="B110:O110"/>
    <mergeCell ref="A111:O111"/>
    <mergeCell ref="B124:J124"/>
    <mergeCell ref="B125:O125"/>
    <mergeCell ref="A126:O126"/>
    <mergeCell ref="A127:J127"/>
    <mergeCell ref="B128:J128"/>
    <mergeCell ref="B129:O129"/>
    <mergeCell ref="B118:J118"/>
    <mergeCell ref="B119:O119"/>
    <mergeCell ref="A120:O120"/>
    <mergeCell ref="A121:J121"/>
    <mergeCell ref="B122:J122"/>
    <mergeCell ref="B123:O123"/>
    <mergeCell ref="B137:J137"/>
    <mergeCell ref="B138:O138"/>
    <mergeCell ref="B139:J139"/>
    <mergeCell ref="B140:O140"/>
    <mergeCell ref="B141:J141"/>
    <mergeCell ref="B142:O142"/>
    <mergeCell ref="A131:J131"/>
    <mergeCell ref="B132:J132"/>
    <mergeCell ref="B133:O133"/>
    <mergeCell ref="A134:J134"/>
    <mergeCell ref="B135:J135"/>
    <mergeCell ref="B136:O136"/>
    <mergeCell ref="C151:D152"/>
    <mergeCell ref="E151:O152"/>
    <mergeCell ref="A154:O154"/>
    <mergeCell ref="A155:J155"/>
    <mergeCell ref="B156:J156"/>
    <mergeCell ref="B157:O157"/>
    <mergeCell ref="A143:O143"/>
    <mergeCell ref="A144:O144"/>
    <mergeCell ref="C145:D146"/>
    <mergeCell ref="E145:O146"/>
    <mergeCell ref="A148:B148"/>
    <mergeCell ref="C148:D149"/>
    <mergeCell ref="E148:O149"/>
    <mergeCell ref="B165:O165"/>
    <mergeCell ref="A166:J166"/>
    <mergeCell ref="B167:J167"/>
    <mergeCell ref="B168:O168"/>
    <mergeCell ref="B169:J169"/>
    <mergeCell ref="B170:O170"/>
    <mergeCell ref="B158:J158"/>
    <mergeCell ref="B159:O159"/>
    <mergeCell ref="A161:J161"/>
    <mergeCell ref="B162:J162"/>
    <mergeCell ref="B163:O163"/>
    <mergeCell ref="B164:J164"/>
    <mergeCell ref="B177:O177"/>
    <mergeCell ref="A178:O178"/>
    <mergeCell ref="A179:J179"/>
    <mergeCell ref="B180:J180"/>
    <mergeCell ref="B181:O181"/>
    <mergeCell ref="B182:J182"/>
    <mergeCell ref="B171:J171"/>
    <mergeCell ref="B172:O172"/>
    <mergeCell ref="B173:J173"/>
    <mergeCell ref="B174:O174"/>
    <mergeCell ref="A175:J175"/>
    <mergeCell ref="B176:J176"/>
    <mergeCell ref="B190:J190"/>
    <mergeCell ref="B191:O191"/>
    <mergeCell ref="A192:O192"/>
    <mergeCell ref="A193:O193"/>
    <mergeCell ref="A194:O194"/>
    <mergeCell ref="A195:O195"/>
    <mergeCell ref="B183:O183"/>
    <mergeCell ref="A185:J185"/>
    <mergeCell ref="B186:J186"/>
    <mergeCell ref="B187:O187"/>
    <mergeCell ref="A188:O188"/>
    <mergeCell ref="A189:J189"/>
    <mergeCell ref="A204:O204"/>
    <mergeCell ref="A205:J205"/>
    <mergeCell ref="B206:J206"/>
    <mergeCell ref="B207:O207"/>
    <mergeCell ref="B208:J208"/>
    <mergeCell ref="B209:O209"/>
    <mergeCell ref="A196:O196"/>
    <mergeCell ref="A197:O197"/>
    <mergeCell ref="A198:O198"/>
    <mergeCell ref="A203:O203"/>
    <mergeCell ref="A216:O216"/>
    <mergeCell ref="A217:J217"/>
    <mergeCell ref="B218:J218"/>
    <mergeCell ref="B219:O219"/>
    <mergeCell ref="B220:J220"/>
    <mergeCell ref="B221:O221"/>
    <mergeCell ref="B210:J210"/>
    <mergeCell ref="B211:O211"/>
    <mergeCell ref="B212:J212"/>
    <mergeCell ref="B213:O213"/>
    <mergeCell ref="B214:J214"/>
    <mergeCell ref="B215:O215"/>
    <mergeCell ref="B229:O229"/>
    <mergeCell ref="B230:J230"/>
    <mergeCell ref="B231:O231"/>
    <mergeCell ref="B232:J232"/>
    <mergeCell ref="B233:O233"/>
    <mergeCell ref="B234:J234"/>
    <mergeCell ref="B222:J222"/>
    <mergeCell ref="B223:O223"/>
    <mergeCell ref="A225:J225"/>
    <mergeCell ref="B226:J226"/>
    <mergeCell ref="B227:O227"/>
    <mergeCell ref="B228:J228"/>
    <mergeCell ref="B241:O241"/>
    <mergeCell ref="B242:J242"/>
    <mergeCell ref="B243:O243"/>
    <mergeCell ref="B244:J244"/>
    <mergeCell ref="B245:O245"/>
    <mergeCell ref="B246:J246"/>
    <mergeCell ref="B235:O235"/>
    <mergeCell ref="B236:J236"/>
    <mergeCell ref="B237:O237"/>
    <mergeCell ref="B238:J238"/>
    <mergeCell ref="B239:O239"/>
    <mergeCell ref="B240:J240"/>
    <mergeCell ref="A254:O254"/>
    <mergeCell ref="A255:O255"/>
    <mergeCell ref="A256:O256"/>
    <mergeCell ref="A257:O257"/>
    <mergeCell ref="A258:O258"/>
    <mergeCell ref="A259:O259"/>
    <mergeCell ref="B247:O247"/>
    <mergeCell ref="A249:J249"/>
    <mergeCell ref="B250:J250"/>
    <mergeCell ref="B251:O251"/>
    <mergeCell ref="B252:J252"/>
    <mergeCell ref="B253:O253"/>
    <mergeCell ref="B268:J268"/>
    <mergeCell ref="B269:O269"/>
    <mergeCell ref="B270:J270"/>
    <mergeCell ref="B271:O271"/>
    <mergeCell ref="A272:O272"/>
    <mergeCell ref="A273:J273"/>
    <mergeCell ref="A260:O260"/>
    <mergeCell ref="A261:O261"/>
    <mergeCell ref="A262:O262"/>
    <mergeCell ref="A265:O265"/>
    <mergeCell ref="A266:O266"/>
    <mergeCell ref="A267:J267"/>
    <mergeCell ref="B280:J280"/>
    <mergeCell ref="B281:O281"/>
    <mergeCell ref="B282:J282"/>
    <mergeCell ref="B283:O283"/>
    <mergeCell ref="B284:J284"/>
    <mergeCell ref="B285:O285"/>
    <mergeCell ref="B274:J274"/>
    <mergeCell ref="B275:O275"/>
    <mergeCell ref="B276:J276"/>
    <mergeCell ref="B277:O277"/>
    <mergeCell ref="B278:J278"/>
    <mergeCell ref="B279:O279"/>
    <mergeCell ref="A293:O293"/>
    <mergeCell ref="A294:J294"/>
    <mergeCell ref="B295:J295"/>
    <mergeCell ref="B296:O296"/>
    <mergeCell ref="B297:J297"/>
    <mergeCell ref="B298:O298"/>
    <mergeCell ref="B286:J286"/>
    <mergeCell ref="B287:O287"/>
    <mergeCell ref="B288:J288"/>
    <mergeCell ref="B289:O289"/>
    <mergeCell ref="B290:J290"/>
    <mergeCell ref="B291:O291"/>
    <mergeCell ref="B305:J305"/>
    <mergeCell ref="B306:O306"/>
    <mergeCell ref="B307:J307"/>
    <mergeCell ref="B308:O308"/>
    <mergeCell ref="B309:J309"/>
    <mergeCell ref="B310:O310"/>
    <mergeCell ref="B299:J299"/>
    <mergeCell ref="B300:O300"/>
    <mergeCell ref="A301:O301"/>
    <mergeCell ref="A302:J302"/>
    <mergeCell ref="B303:J303"/>
    <mergeCell ref="B304:O304"/>
    <mergeCell ref="B317:J317"/>
    <mergeCell ref="B318:O318"/>
    <mergeCell ref="B319:J319"/>
    <mergeCell ref="B320:O320"/>
    <mergeCell ref="B321:J321"/>
    <mergeCell ref="B322:O322"/>
    <mergeCell ref="B311:J311"/>
    <mergeCell ref="B312:O312"/>
    <mergeCell ref="B313:J313"/>
    <mergeCell ref="B314:O314"/>
    <mergeCell ref="B315:J315"/>
    <mergeCell ref="B316:O316"/>
    <mergeCell ref="B330:O330"/>
    <mergeCell ref="B331:J331"/>
    <mergeCell ref="B332:O332"/>
    <mergeCell ref="B333:J333"/>
    <mergeCell ref="B334:O334"/>
    <mergeCell ref="A335:O335"/>
    <mergeCell ref="B323:J323"/>
    <mergeCell ref="B324:O324"/>
    <mergeCell ref="A326:J326"/>
    <mergeCell ref="B327:J327"/>
    <mergeCell ref="B328:O328"/>
    <mergeCell ref="B329:J329"/>
    <mergeCell ref="B342:O342"/>
    <mergeCell ref="B343:J343"/>
    <mergeCell ref="B344:O344"/>
    <mergeCell ref="A345:O345"/>
    <mergeCell ref="A346:J346"/>
    <mergeCell ref="B347:J347"/>
    <mergeCell ref="A336:J336"/>
    <mergeCell ref="B337:J337"/>
    <mergeCell ref="B338:O338"/>
    <mergeCell ref="B339:J339"/>
    <mergeCell ref="B340:O340"/>
    <mergeCell ref="B341:J341"/>
    <mergeCell ref="A354:O354"/>
    <mergeCell ref="A355:O355"/>
    <mergeCell ref="A356:O356"/>
    <mergeCell ref="A357:O357"/>
    <mergeCell ref="A358:O358"/>
    <mergeCell ref="A361:O361"/>
    <mergeCell ref="B348:O348"/>
    <mergeCell ref="A349:O349"/>
    <mergeCell ref="A350:O350"/>
    <mergeCell ref="A351:O351"/>
    <mergeCell ref="A352:O352"/>
    <mergeCell ref="A353:O353"/>
    <mergeCell ref="B368:J368"/>
    <mergeCell ref="B369:O369"/>
    <mergeCell ref="B370:J370"/>
    <mergeCell ref="B371:O371"/>
    <mergeCell ref="B372:J372"/>
    <mergeCell ref="B373:O373"/>
    <mergeCell ref="A362:O362"/>
    <mergeCell ref="A363:J363"/>
    <mergeCell ref="B364:J364"/>
    <mergeCell ref="B365:O365"/>
    <mergeCell ref="B366:J366"/>
    <mergeCell ref="B367:O367"/>
    <mergeCell ref="B380:J380"/>
    <mergeCell ref="B381:O381"/>
    <mergeCell ref="B382:J382"/>
    <mergeCell ref="B383:O383"/>
    <mergeCell ref="A384:J384"/>
    <mergeCell ref="B385:J385"/>
    <mergeCell ref="B374:J374"/>
    <mergeCell ref="B375:O375"/>
    <mergeCell ref="B376:J376"/>
    <mergeCell ref="B377:O377"/>
    <mergeCell ref="B378:J378"/>
    <mergeCell ref="B379:O379"/>
    <mergeCell ref="B392:O392"/>
    <mergeCell ref="B393:J393"/>
    <mergeCell ref="B394:O394"/>
    <mergeCell ref="B395:J395"/>
    <mergeCell ref="B396:O396"/>
    <mergeCell ref="B397:J397"/>
    <mergeCell ref="B386:O386"/>
    <mergeCell ref="B387:J387"/>
    <mergeCell ref="B388:O388"/>
    <mergeCell ref="A389:O389"/>
    <mergeCell ref="A390:J390"/>
    <mergeCell ref="B391:J391"/>
    <mergeCell ref="B404:O404"/>
    <mergeCell ref="B405:J405"/>
    <mergeCell ref="B406:O406"/>
    <mergeCell ref="B407:J407"/>
    <mergeCell ref="B408:O408"/>
    <mergeCell ref="A410:J410"/>
    <mergeCell ref="B398:O398"/>
    <mergeCell ref="A399:O399"/>
    <mergeCell ref="A400:J400"/>
    <mergeCell ref="B401:J401"/>
    <mergeCell ref="B402:O402"/>
    <mergeCell ref="B403:J403"/>
    <mergeCell ref="A417:O417"/>
    <mergeCell ref="A418:J418"/>
    <mergeCell ref="B419:J419"/>
    <mergeCell ref="B420:O420"/>
    <mergeCell ref="B421:J421"/>
    <mergeCell ref="B422:O422"/>
    <mergeCell ref="B411:J411"/>
    <mergeCell ref="B412:O412"/>
    <mergeCell ref="B413:J413"/>
    <mergeCell ref="B414:O414"/>
    <mergeCell ref="B415:J415"/>
    <mergeCell ref="B416:O416"/>
    <mergeCell ref="B429:J429"/>
    <mergeCell ref="B430:O430"/>
    <mergeCell ref="B431:J431"/>
    <mergeCell ref="B432:O432"/>
    <mergeCell ref="A435:J435"/>
    <mergeCell ref="B436:J436"/>
    <mergeCell ref="B423:J423"/>
    <mergeCell ref="B424:O424"/>
    <mergeCell ref="B425:J425"/>
    <mergeCell ref="B426:O426"/>
    <mergeCell ref="A427:O427"/>
    <mergeCell ref="A428:J428"/>
    <mergeCell ref="A443:O443"/>
    <mergeCell ref="A444:O444"/>
    <mergeCell ref="A445:O445"/>
    <mergeCell ref="A446:O446"/>
    <mergeCell ref="A447:O447"/>
    <mergeCell ref="A448:O448"/>
    <mergeCell ref="B437:O437"/>
    <mergeCell ref="A438:O438"/>
    <mergeCell ref="A439:J439"/>
    <mergeCell ref="B440:J440"/>
    <mergeCell ref="B441:O441"/>
    <mergeCell ref="A442:O442"/>
    <mergeCell ref="A449:O449"/>
    <mergeCell ref="N458:N459"/>
    <mergeCell ref="O458:O459"/>
    <mergeCell ref="C459:J459"/>
    <mergeCell ref="B460:O460"/>
    <mergeCell ref="B461:J461"/>
    <mergeCell ref="B462:O462"/>
    <mergeCell ref="A453:O453"/>
    <mergeCell ref="A454:O454"/>
    <mergeCell ref="A455:O455"/>
    <mergeCell ref="A456:O456"/>
    <mergeCell ref="A457:J457"/>
    <mergeCell ref="A458:A459"/>
    <mergeCell ref="B458:J458"/>
    <mergeCell ref="K458:K459"/>
    <mergeCell ref="L458:L459"/>
    <mergeCell ref="M458:M459"/>
    <mergeCell ref="O463:O465"/>
    <mergeCell ref="B464:J464"/>
    <mergeCell ref="B465:J465"/>
    <mergeCell ref="B466:O466"/>
    <mergeCell ref="B467:J467"/>
    <mergeCell ref="B468:O468"/>
    <mergeCell ref="A463:A465"/>
    <mergeCell ref="B463:J463"/>
    <mergeCell ref="K463:K465"/>
    <mergeCell ref="L463:L465"/>
    <mergeCell ref="M463:M465"/>
    <mergeCell ref="N463:N465"/>
    <mergeCell ref="B475:J475"/>
    <mergeCell ref="B476:O476"/>
    <mergeCell ref="B477:J477"/>
    <mergeCell ref="B478:O478"/>
    <mergeCell ref="B479:J479"/>
    <mergeCell ref="B480:O480"/>
    <mergeCell ref="B469:J469"/>
    <mergeCell ref="B470:O470"/>
    <mergeCell ref="B471:J471"/>
    <mergeCell ref="B472:O472"/>
    <mergeCell ref="B473:J473"/>
    <mergeCell ref="B474:O474"/>
    <mergeCell ref="A487:J487"/>
    <mergeCell ref="B488:J488"/>
    <mergeCell ref="B489:O489"/>
    <mergeCell ref="B490:J490"/>
    <mergeCell ref="B491:O491"/>
    <mergeCell ref="B492:J492"/>
    <mergeCell ref="A481:J481"/>
    <mergeCell ref="B482:J482"/>
    <mergeCell ref="B483:O483"/>
    <mergeCell ref="B484:J484"/>
    <mergeCell ref="B485:O485"/>
    <mergeCell ref="A486:O486"/>
    <mergeCell ref="B499:O499"/>
    <mergeCell ref="B500:J500"/>
    <mergeCell ref="B501:O501"/>
    <mergeCell ref="B502:J502"/>
    <mergeCell ref="B503:O503"/>
    <mergeCell ref="B504:J504"/>
    <mergeCell ref="B493:O493"/>
    <mergeCell ref="B494:J494"/>
    <mergeCell ref="B495:O495"/>
    <mergeCell ref="B496:J496"/>
    <mergeCell ref="B497:O497"/>
    <mergeCell ref="B498:J498"/>
    <mergeCell ref="B511:J511"/>
    <mergeCell ref="B512:O512"/>
    <mergeCell ref="B513:J513"/>
    <mergeCell ref="B514:O514"/>
    <mergeCell ref="B515:J515"/>
    <mergeCell ref="B516:O516"/>
    <mergeCell ref="B505:O505"/>
    <mergeCell ref="B506:J506"/>
    <mergeCell ref="B507:O507"/>
    <mergeCell ref="A508:J508"/>
    <mergeCell ref="B509:J509"/>
    <mergeCell ref="B510:O510"/>
    <mergeCell ref="B523:J523"/>
    <mergeCell ref="B524:O524"/>
    <mergeCell ref="B525:J525"/>
    <mergeCell ref="B526:O526"/>
    <mergeCell ref="B527:J527"/>
    <mergeCell ref="B528:O528"/>
    <mergeCell ref="B517:J517"/>
    <mergeCell ref="B518:O518"/>
    <mergeCell ref="B519:J519"/>
    <mergeCell ref="B520:O520"/>
    <mergeCell ref="B521:J521"/>
    <mergeCell ref="B522:O522"/>
    <mergeCell ref="B536:J536"/>
    <mergeCell ref="B537:O537"/>
    <mergeCell ref="B538:J538"/>
    <mergeCell ref="B539:O539"/>
    <mergeCell ref="A540:O540"/>
    <mergeCell ref="A541:O541"/>
    <mergeCell ref="A529:J529"/>
    <mergeCell ref="B530:J530"/>
    <mergeCell ref="B531:O531"/>
    <mergeCell ref="B532:J532"/>
    <mergeCell ref="B533:O533"/>
    <mergeCell ref="A535:J535"/>
    <mergeCell ref="A576:N576"/>
    <mergeCell ref="B566:J566"/>
    <mergeCell ref="A542:O542"/>
    <mergeCell ref="A543:O543"/>
    <mergeCell ref="A544:O544"/>
    <mergeCell ref="A545:O545"/>
    <mergeCell ref="A546:O546"/>
    <mergeCell ref="A547:O547"/>
    <mergeCell ref="A549:N549"/>
    <mergeCell ref="A550:N550"/>
    <mergeCell ref="A551:N551"/>
    <mergeCell ref="A552:N552"/>
    <mergeCell ref="A553:N553"/>
    <mergeCell ref="A554:N554"/>
    <mergeCell ref="A555:N555"/>
    <mergeCell ref="A556:N556"/>
    <mergeCell ref="B567:O567"/>
    <mergeCell ref="B568:J568"/>
    <mergeCell ref="B569:O569"/>
    <mergeCell ref="A570:N570"/>
    <mergeCell ref="A571:J571"/>
    <mergeCell ref="B572:J572"/>
    <mergeCell ref="B573:O573"/>
    <mergeCell ref="B574:J574"/>
    <mergeCell ref="B575:O575"/>
    <mergeCell ref="A557:J557"/>
    <mergeCell ref="B558:J558"/>
    <mergeCell ref="B559:O559"/>
    <mergeCell ref="B560:J560"/>
    <mergeCell ref="B561:O561"/>
    <mergeCell ref="A562:N562"/>
    <mergeCell ref="A563:J563"/>
    <mergeCell ref="B564:J564"/>
    <mergeCell ref="B565:O565"/>
    <mergeCell ref="A586:N586"/>
    <mergeCell ref="A587:O587"/>
    <mergeCell ref="A588:O588"/>
    <mergeCell ref="A589:O589"/>
    <mergeCell ref="A590:O590"/>
    <mergeCell ref="A591:O591"/>
    <mergeCell ref="A592:O592"/>
    <mergeCell ref="A593:O593"/>
    <mergeCell ref="A577:J577"/>
    <mergeCell ref="B578:J578"/>
    <mergeCell ref="B579:O579"/>
    <mergeCell ref="B580:J580"/>
    <mergeCell ref="B581:O581"/>
    <mergeCell ref="B582:J582"/>
    <mergeCell ref="B583:O583"/>
    <mergeCell ref="B584:J584"/>
    <mergeCell ref="B585:O585"/>
  </mergeCells>
  <conditionalFormatting sqref="A148:B148">
    <cfRule type="expression" dxfId="443" priority="1319">
      <formula>$A$148=0</formula>
    </cfRule>
  </conditionalFormatting>
  <conditionalFormatting sqref="A57:O65 A66 A67:O67 A68 A69:O103">
    <cfRule type="expression" dxfId="442" priority="111">
      <formula>$F$56=0</formula>
    </cfRule>
  </conditionalFormatting>
  <conditionalFormatting sqref="A156:O159">
    <cfRule type="expression" dxfId="440" priority="1370">
      <formula>OR($A$148="Option B", $A$148="Option C")</formula>
    </cfRule>
  </conditionalFormatting>
  <conditionalFormatting sqref="A162:O165">
    <cfRule type="expression" dxfId="439" priority="1369">
      <formula>OR($A$148="Option B", $A$148="Option C")</formula>
    </cfRule>
  </conditionalFormatting>
  <conditionalFormatting sqref="A167:O168">
    <cfRule type="expression" dxfId="438" priority="687">
      <formula>OR($A$148="Option A", $A$148="Option C")</formula>
    </cfRule>
  </conditionalFormatting>
  <conditionalFormatting sqref="A169:O170">
    <cfRule type="expression" dxfId="437" priority="684">
      <formula>OR($A$148="Option A", $A$148="Option C")</formula>
    </cfRule>
  </conditionalFormatting>
  <conditionalFormatting sqref="A171:O171">
    <cfRule type="expression" dxfId="436" priority="678">
      <formula>OR($A$148="Option A", $A$148="Option C")</formula>
    </cfRule>
  </conditionalFormatting>
  <conditionalFormatting sqref="A172:O174">
    <cfRule type="expression" dxfId="435" priority="681">
      <formula>OR($A$148="Option A", $A$148="Option C")</formula>
    </cfRule>
  </conditionalFormatting>
  <conditionalFormatting sqref="A176:O177">
    <cfRule type="expression" dxfId="434" priority="675">
      <formula>OR($A$148="Option A", $A$148="Option B")</formula>
    </cfRule>
  </conditionalFormatting>
  <conditionalFormatting sqref="B66:K66">
    <cfRule type="expression" dxfId="432" priority="1">
      <formula>AND(OR(M65&gt;0, N65&gt;0), B66=0)</formula>
    </cfRule>
  </conditionalFormatting>
  <conditionalFormatting sqref="B163:K163 B165:K165 B172:K172 B80:K80 B83:K83 B85:K85 B87:K87 B89:K89 B97:K97 B14:K14 B26:K26 B29:K29 B31:K31 B33:K33 B35:K35 B43:K43 B68:K68 B115:K115 B117:K117 B119:K119 B123:K123 B125:K125 B133:K133 B136:K136 B138:K138 B140:K140 B142:K142 B183:K183 B187:K187 B191:K191 B209:K209 B211:K211 B213:K213 B215:K215 B221:K221 B223:K223 B227:K227 B229:K229 B231:K231 B233:K233 B235:K235 B239:K239 B241:K241 B243:K243 B247:K247 B251:K251 B269:K269 B275:K275 B277:K277 B279:K279 B281:K281 B283:K283 B285:K285 B289:K289 B291:K291 B298:K298 B300:K300 B304:K304 B306:K306 B312:K312 B318:K318 B322:K322 B332:K332 B342:K342 B365:K365 B367:K367 B369:K369 B371:K371 B373:K373 B375:K375 B377:K377 B379:K379 B381:K381 B383:K383 B386:K386 B388:K388 B392:K392 B394:K394 B396:K396 B398:K398 B402:K402 B404:K404 B406:K406 B408:K408 B412:K412 B414:K414 B416:K416 B424:K424 B432:K432 B437:K437 B468:K468 B470:K470 B472:K472 B474:K474 B476:K476 B478:K478 B480:K480 B483:K483 B485:K485 B489:K489 B491:K491 B493:K493 B495:K495 B497:K497 B499:K499 B501:K501 B503:K503 B505:K505 B507:K507 B510:K510 B512:K512 B514:K514 B516:K516 B518:K518 B520:K520 B522:K522 B524:K524 B526:K526 B528:K528 B531:K531 B533:K533 B537:K537 B539:K539 B559:K559 B561:K561 B565:K565 B567:K567 B569:K569 B573:K573 B575:K575 B579:K579 B581:K581 B583:K583 B585:K585">
    <cfRule type="expression" dxfId="431" priority="1628">
      <formula>AND(OR(M13&gt;0, N13&gt;0), B14=0)</formula>
    </cfRule>
  </conditionalFormatting>
  <conditionalFormatting sqref="B466:K466">
    <cfRule type="expression" dxfId="430" priority="1405">
      <formula>AND(OR(M463&gt;0, N463&gt;0), B466=0)</formula>
    </cfRule>
  </conditionalFormatting>
  <conditionalFormatting sqref="B62:L62 B8:L8 B460:L460">
    <cfRule type="expression" dxfId="429" priority="1643">
      <formula>AND(M6&gt;0, B8=0)</formula>
    </cfRule>
  </conditionalFormatting>
  <conditionalFormatting sqref="B157:L157 B159:L159 B168:L168 B170:L170 B174:L174 B177:L177 B59:L59 B72:L72 B74:L74 B76:L76 B78:L78 B91:L91 B93:L93 B95:L95 B5:L5 B12:L12 B18:L18 B20:L20 B22:L22 B24:L24 B37:L37 B39:L39 B41:L41 B129:L129 B181:L181 B207:L207 B219:L219 B237:L237 B245:L245 B253:L253 B271:L271 B287:L287 B296:L296 B308:L308 B310:L310 B314:L314 B316:L316 B320:L320 B324:L324 B328:L328 B330:L330 B334:L334 B338:L338 B340:L340 B344:L344 B348:L348 B420:L420 B422:L422 B426:L426 B430:L430 B441:L441 B462:L462">
    <cfRule type="expression" dxfId="428" priority="1645">
      <formula>AND(M4&gt;0, B5=0)</formula>
    </cfRule>
  </conditionalFormatting>
  <conditionalFormatting sqref="C7:J7">
    <cfRule type="expression" dxfId="427" priority="158">
      <formula>$C$7=0</formula>
    </cfRule>
  </conditionalFormatting>
  <conditionalFormatting sqref="C61:J61">
    <cfRule type="expression" dxfId="426" priority="159">
      <formula>AND($F$56&gt;0, $C$61=0)</formula>
    </cfRule>
  </conditionalFormatting>
  <conditionalFormatting sqref="C563:J563">
    <cfRule type="expression" dxfId="424" priority="52">
      <formula>AND(OR(M562&gt;0, N562&gt;0, O562&gt;0), B563=0)</formula>
    </cfRule>
  </conditionalFormatting>
  <conditionalFormatting sqref="C571:J571">
    <cfRule type="expression" dxfId="423" priority="51">
      <formula>AND(OR(M570&gt;0, N570&gt;0, O570&gt;0), B571=0)</formula>
    </cfRule>
  </conditionalFormatting>
  <conditionalFormatting sqref="F56:I56">
    <cfRule type="expression" dxfId="421" priority="157">
      <formula>$F$56=0</formula>
    </cfRule>
  </conditionalFormatting>
  <conditionalFormatting sqref="L66">
    <cfRule type="expression" dxfId="420" priority="4">
      <formula>AND(OR(W65&gt;0, #REF!&gt;0), L66=0)</formula>
    </cfRule>
  </conditionalFormatting>
  <conditionalFormatting sqref="L163 L165 L172 L80 L83 L85 L87 L89 L97 L14 L26 L29 L31 L33 L35 L43 L68 L115 L117 L119 L123 L125 L133 L136 L138 L140 L142 L183 L187 L191 L209 L211 L213 L215 L221 L223 L227 L229 L231 L233 L235 L239 L241 L243 L247 L251 L269 L275 L277 L279 L281 L283 L285 L289 L291 L298 L300 L304 L306 L312 L318 L322 L332 L342 L365 L367 L369 L371 L373 L375 L377 L379 L381 L383 L386 L388 L392 L394 L396 L398 L402 L404 L406 L408 L412 L414 L416 L424 L432 L437 L468 L470 L472 L474 L476 L478 L480 L483 L485 L489 L491 L493 L495 L497 L499 L501 L503 L505 L507 L510 L512 L514 L516 L518 L520 L522 L524 L526 L528 L531 L533 L537 L539 L559 L561 L565 L567 L569 L573 L575 L579 L581 L583 L585">
    <cfRule type="expression" dxfId="419" priority="1688">
      <formula>AND(OR(W13&gt;0, #REF!&gt;0), L14=0)</formula>
    </cfRule>
  </conditionalFormatting>
  <conditionalFormatting sqref="L466">
    <cfRule type="expression" dxfId="418" priority="2166">
      <formula>AND(OR(W463&gt;0, #REF!&gt;0), L466=0)</formula>
    </cfRule>
  </conditionalFormatting>
  <conditionalFormatting sqref="L4:M4">
    <cfRule type="expression" dxfId="417" priority="798">
      <formula>AND($L4="", $M4="")</formula>
    </cfRule>
    <cfRule type="expression" dxfId="416" priority="1318">
      <formula>AND($L$4="✓", $M$4="✓")</formula>
    </cfRule>
  </conditionalFormatting>
  <conditionalFormatting sqref="L6:M7">
    <cfRule type="expression" dxfId="415" priority="1237">
      <formula>AND($L6="", $M6="")</formula>
    </cfRule>
    <cfRule type="expression" dxfId="414" priority="1238">
      <formula>AND($L$6="✓", $M$6="✓")</formula>
    </cfRule>
  </conditionalFormatting>
  <conditionalFormatting sqref="L11:M11">
    <cfRule type="expression" dxfId="413" priority="797">
      <formula>AND($L11="", $M11="")</formula>
    </cfRule>
    <cfRule type="expression" dxfId="412" priority="1317">
      <formula>AND($L11&gt;0, $M11&gt;0)</formula>
    </cfRule>
  </conditionalFormatting>
  <conditionalFormatting sqref="L17:M17">
    <cfRule type="expression" dxfId="411" priority="795">
      <formula>AND($L17="", $M17="")</formula>
    </cfRule>
    <cfRule type="expression" dxfId="410" priority="796">
      <formula>AND($L17&gt;0, $M17&gt;0)</formula>
    </cfRule>
  </conditionalFormatting>
  <conditionalFormatting sqref="L19:M19">
    <cfRule type="expression" dxfId="409" priority="794">
      <formula>AND($L19&gt;0, $M19&gt;0)</formula>
    </cfRule>
    <cfRule type="expression" dxfId="408" priority="793">
      <formula>AND($L19="", $M19="")</formula>
    </cfRule>
  </conditionalFormatting>
  <conditionalFormatting sqref="L21:M21">
    <cfRule type="expression" dxfId="407" priority="791">
      <formula>AND($L21="", $M21="")</formula>
    </cfRule>
    <cfRule type="expression" dxfId="406" priority="792">
      <formula>AND($L21&gt;0, $M21&gt;0)</formula>
    </cfRule>
  </conditionalFormatting>
  <conditionalFormatting sqref="L23:M23">
    <cfRule type="expression" dxfId="405" priority="789">
      <formula>AND($L23="", $M23="")</formula>
    </cfRule>
    <cfRule type="expression" dxfId="404" priority="790">
      <formula>AND($L23&gt;0, $M23&gt;0)</formula>
    </cfRule>
  </conditionalFormatting>
  <conditionalFormatting sqref="L36:M36">
    <cfRule type="expression" dxfId="403" priority="788">
      <formula>AND($L36&gt;0, $M36&gt;0)</formula>
    </cfRule>
    <cfRule type="expression" dxfId="402" priority="787">
      <formula>AND($L36="", $M36="")</formula>
    </cfRule>
  </conditionalFormatting>
  <conditionalFormatting sqref="L38:M38">
    <cfRule type="expression" dxfId="401" priority="785">
      <formula>AND($L38="", $M38="")</formula>
    </cfRule>
    <cfRule type="expression" dxfId="400" priority="786">
      <formula>AND($L38&gt;0, $M38&gt;0)</formula>
    </cfRule>
  </conditionalFormatting>
  <conditionalFormatting sqref="L40:M40">
    <cfRule type="expression" dxfId="399" priority="783">
      <formula>AND($L40="", $M40="")</formula>
    </cfRule>
    <cfRule type="expression" dxfId="398" priority="784">
      <formula>AND($L40&gt;0, $M40&gt;0)</formula>
    </cfRule>
  </conditionalFormatting>
  <conditionalFormatting sqref="L58:M58 L90:M90 L92:M92 L94:M94">
    <cfRule type="expression" dxfId="397" priority="768">
      <formula>AND($L58="", $M58="", $F$56&gt;0)</formula>
    </cfRule>
    <cfRule type="expression" dxfId="396" priority="769">
      <formula>AND($L58="✓", $M58="✓")</formula>
    </cfRule>
  </conditionalFormatting>
  <conditionalFormatting sqref="L60:M61">
    <cfRule type="expression" dxfId="395" priority="767">
      <formula>AND($L60="✓", $M60="✓")</formula>
    </cfRule>
    <cfRule type="expression" dxfId="394" priority="766">
      <formula>AND($L60="", $M60="", $F$56&gt;0)</formula>
    </cfRule>
  </conditionalFormatting>
  <conditionalFormatting sqref="L65:M65">
    <cfRule type="expression" dxfId="393" priority="155">
      <formula>AND($L65="✓", $M65="✓")</formula>
    </cfRule>
    <cfRule type="expression" dxfId="392" priority="154">
      <formula>AND($L65="", $M65="", $F$56&gt;0)</formula>
    </cfRule>
  </conditionalFormatting>
  <conditionalFormatting sqref="L71:M71">
    <cfRule type="expression" dxfId="391" priority="152">
      <formula>AND($L71="✓", $M71="✓")</formula>
    </cfRule>
    <cfRule type="expression" dxfId="390" priority="151">
      <formula>AND($L71="", $M71="", $F$56&gt;0)</formula>
    </cfRule>
  </conditionalFormatting>
  <conditionalFormatting sqref="L73:M73">
    <cfRule type="expression" dxfId="389" priority="149">
      <formula>AND($L73="✓", $M73="✓")</formula>
    </cfRule>
    <cfRule type="expression" dxfId="388" priority="148">
      <formula>AND($L73="", $M73="", $F$56&gt;0)</formula>
    </cfRule>
  </conditionalFormatting>
  <conditionalFormatting sqref="L75:M75">
    <cfRule type="expression" dxfId="387" priority="145">
      <formula>AND($L75="", $M75="", $F$56&gt;0)</formula>
    </cfRule>
    <cfRule type="expression" dxfId="386" priority="146">
      <formula>AND($L75="✓", $M75="✓")</formula>
    </cfRule>
  </conditionalFormatting>
  <conditionalFormatting sqref="L77:M77">
    <cfRule type="expression" dxfId="385" priority="142">
      <formula>AND($L77="", $M77="", $F$56&gt;0)</formula>
    </cfRule>
    <cfRule type="expression" dxfId="384" priority="143">
      <formula>AND($L77="✓", $M77="✓")</formula>
    </cfRule>
  </conditionalFormatting>
  <conditionalFormatting sqref="L128:M128">
    <cfRule type="expression" dxfId="383" priority="715">
      <formula>AND($L128&gt;0, $M128&gt;0)</formula>
    </cfRule>
  </conditionalFormatting>
  <conditionalFormatting sqref="L156:M156">
    <cfRule type="expression" dxfId="380" priority="1295">
      <formula>AND($L156&gt;0, $M156&gt;0)</formula>
    </cfRule>
  </conditionalFormatting>
  <conditionalFormatting sqref="L158:M158">
    <cfRule type="expression" dxfId="379" priority="692">
      <formula>AND($L158&gt;0, $M158&gt;0)</formula>
    </cfRule>
  </conditionalFormatting>
  <conditionalFormatting sqref="L167:M167">
    <cfRule type="expression" dxfId="377" priority="686">
      <formula>AND($L167&gt;0, $M167&gt;0)</formula>
    </cfRule>
  </conditionalFormatting>
  <conditionalFormatting sqref="L169:M169">
    <cfRule type="expression" dxfId="374" priority="683">
      <formula>AND($L169&gt;0, $M169&gt;0)</formula>
    </cfRule>
  </conditionalFormatting>
  <conditionalFormatting sqref="L173:M173">
    <cfRule type="expression" dxfId="372" priority="680">
      <formula>AND($L173&gt;0, $M173&gt;0)</formula>
    </cfRule>
  </conditionalFormatting>
  <conditionalFormatting sqref="L176:M176">
    <cfRule type="expression" dxfId="370" priority="674">
      <formula>AND($L176&gt;0, $M176&gt;0)</formula>
    </cfRule>
  </conditionalFormatting>
  <conditionalFormatting sqref="L180:M180">
    <cfRule type="expression" dxfId="369" priority="615">
      <formula>AND($L180&gt;0, $M180&gt;0)</formula>
    </cfRule>
  </conditionalFormatting>
  <conditionalFormatting sqref="L206:M206">
    <cfRule type="expression" dxfId="366" priority="671">
      <formula>AND($L206&gt;0, $M206&gt;0)</formula>
    </cfRule>
  </conditionalFormatting>
  <conditionalFormatting sqref="L218:M218">
    <cfRule type="expression" dxfId="365" priority="613">
      <formula>AND($L218&gt;0, $M218&gt;0)</formula>
    </cfRule>
  </conditionalFormatting>
  <conditionalFormatting sqref="L236:M236">
    <cfRule type="expression" dxfId="362" priority="611">
      <formula>AND($L236&gt;0, $M236&gt;0)</formula>
    </cfRule>
  </conditionalFormatting>
  <conditionalFormatting sqref="L244:M244">
    <cfRule type="expression" dxfId="360" priority="605">
      <formula>AND($L244&gt;0, $M244&gt;0)</formula>
    </cfRule>
  </conditionalFormatting>
  <conditionalFormatting sqref="L252:M252">
    <cfRule type="expression" dxfId="359" priority="607">
      <formula>AND($L252&gt;0, $M252&gt;0)</formula>
    </cfRule>
  </conditionalFormatting>
  <conditionalFormatting sqref="L270:M270">
    <cfRule type="expression" dxfId="356" priority="601">
      <formula>AND($L270&gt;0, $M270&gt;0)</formula>
    </cfRule>
  </conditionalFormatting>
  <conditionalFormatting sqref="L286:M286">
    <cfRule type="expression" dxfId="354" priority="565">
      <formula>AND($L286&gt;0, $M286&gt;0)</formula>
    </cfRule>
  </conditionalFormatting>
  <conditionalFormatting sqref="L295:M295">
    <cfRule type="expression" dxfId="353" priority="563">
      <formula>AND($L295&gt;0, $M295&gt;0)</formula>
    </cfRule>
  </conditionalFormatting>
  <conditionalFormatting sqref="L307:M307">
    <cfRule type="expression" dxfId="350" priority="561">
      <formula>AND($L307&gt;0, $M307&gt;0)</formula>
    </cfRule>
  </conditionalFormatting>
  <conditionalFormatting sqref="L309:M309">
    <cfRule type="expression" dxfId="349" priority="559">
      <formula>AND($L309&gt;0, $M309&gt;0)</formula>
    </cfRule>
  </conditionalFormatting>
  <conditionalFormatting sqref="L313:M313">
    <cfRule type="expression" dxfId="347" priority="557">
      <formula>AND($L313&gt;0, $M313&gt;0)</formula>
    </cfRule>
  </conditionalFormatting>
  <conditionalFormatting sqref="L315:M315">
    <cfRule type="expression" dxfId="344" priority="555">
      <formula>AND($L315&gt;0, $M315&gt;0)</formula>
    </cfRule>
  </conditionalFormatting>
  <conditionalFormatting sqref="L319:M319">
    <cfRule type="expression" dxfId="342" priority="553">
      <formula>AND($L319&gt;0, $M319&gt;0)</formula>
    </cfRule>
  </conditionalFormatting>
  <conditionalFormatting sqref="L323:M323">
    <cfRule type="expression" dxfId="341" priority="551">
      <formula>AND($L323&gt;0, $M323&gt;0)</formula>
    </cfRule>
  </conditionalFormatting>
  <conditionalFormatting sqref="L327:M327">
    <cfRule type="expression" dxfId="339" priority="549">
      <formula>AND($L327&gt;0, $M327&gt;0)</formula>
    </cfRule>
  </conditionalFormatting>
  <conditionalFormatting sqref="L329:M329">
    <cfRule type="expression" dxfId="337" priority="547">
      <formula>AND($L329&gt;0, $M329&gt;0)</formula>
    </cfRule>
  </conditionalFormatting>
  <conditionalFormatting sqref="L333:M333">
    <cfRule type="expression" dxfId="334" priority="545">
      <formula>AND($L333&gt;0, $M333&gt;0)</formula>
    </cfRule>
  </conditionalFormatting>
  <conditionalFormatting sqref="L337:M337">
    <cfRule type="expression" dxfId="333" priority="543">
      <formula>AND($L337&gt;0, $M337&gt;0)</formula>
    </cfRule>
  </conditionalFormatting>
  <conditionalFormatting sqref="L339:M339">
    <cfRule type="expression" dxfId="330" priority="541">
      <formula>AND($L339&gt;0, $M339&gt;0)</formula>
    </cfRule>
  </conditionalFormatting>
  <conditionalFormatting sqref="L343:M343">
    <cfRule type="expression" dxfId="329" priority="539">
      <formula>AND($L343&gt;0, $M343&gt;0)</formula>
    </cfRule>
  </conditionalFormatting>
  <conditionalFormatting sqref="L347:M347">
    <cfRule type="expression" dxfId="327" priority="537">
      <formula>AND($L347&gt;0, $M347&gt;0)</formula>
    </cfRule>
  </conditionalFormatting>
  <conditionalFormatting sqref="L419:M419">
    <cfRule type="expression" dxfId="324" priority="523">
      <formula>AND($L419&gt;0, $M419&gt;0)</formula>
    </cfRule>
  </conditionalFormatting>
  <conditionalFormatting sqref="L421:M421">
    <cfRule type="expression" dxfId="323" priority="521">
      <formula>AND($L421&gt;0, $M421&gt;0)</formula>
    </cfRule>
  </conditionalFormatting>
  <conditionalFormatting sqref="L425:M425">
    <cfRule type="expression" dxfId="320" priority="519">
      <formula>AND($L425&gt;0, $M425&gt;0)</formula>
    </cfRule>
  </conditionalFormatting>
  <conditionalFormatting sqref="L429:M429">
    <cfRule type="expression" dxfId="319" priority="517">
      <formula>AND($L429&gt;0, $M429&gt;0)</formula>
    </cfRule>
  </conditionalFormatting>
  <conditionalFormatting sqref="L440:M440">
    <cfRule type="expression" dxfId="317" priority="515">
      <formula>AND($L440&gt;0, $M440&gt;0)</formula>
    </cfRule>
  </conditionalFormatting>
  <conditionalFormatting sqref="L458:M459">
    <cfRule type="expression" dxfId="314" priority="1232">
      <formula>AND($L458&gt;0, $M458&gt;0)</formula>
    </cfRule>
  </conditionalFormatting>
  <conditionalFormatting sqref="L461:M461">
    <cfRule type="expression" dxfId="312" priority="1239">
      <formula>AND($L461&gt;0, $M461&gt;0)</formula>
    </cfRule>
  </conditionalFormatting>
  <conditionalFormatting sqref="L13:N13">
    <cfRule type="expression" dxfId="311" priority="782">
      <formula>AND($L13=0, $M13=0, $N13=0)</formula>
    </cfRule>
    <cfRule type="expression" dxfId="310" priority="1316">
      <formula>OR(AND($L13&gt;0,$M13&gt;0), AND($M13&gt;0,$N13&gt;0), AND($L13&gt;0, $N13&gt;0))</formula>
    </cfRule>
  </conditionalFormatting>
  <conditionalFormatting sqref="L25:N25">
    <cfRule type="expression" dxfId="309" priority="781">
      <formula>OR(AND($L25&gt;0,$M25&gt;0), AND($M25&gt;0,$N25&gt;0), AND($L25&gt;0, $N25&gt;0))</formula>
    </cfRule>
    <cfRule type="expression" dxfId="308" priority="780">
      <formula>AND($L25=0, $M25=0, $N25=0)</formula>
    </cfRule>
  </conditionalFormatting>
  <conditionalFormatting sqref="L28:N28">
    <cfRule type="expression" dxfId="307" priority="779">
      <formula>OR(AND($L28&gt;0,$M28&gt;0), AND($M28&gt;0,$N28&gt;0), AND($L28&gt;0, $N28&gt;0))</formula>
    </cfRule>
    <cfRule type="expression" dxfId="306" priority="778">
      <formula>AND($L28=0, $M28=0, $N28=0)</formula>
    </cfRule>
  </conditionalFormatting>
  <conditionalFormatting sqref="L30:N30">
    <cfRule type="expression" dxfId="305" priority="776">
      <formula>AND($L30=0, $M30=0, $N30=0)</formula>
    </cfRule>
    <cfRule type="expression" dxfId="304" priority="777">
      <formula>OR(AND($L30&gt;0,$M30&gt;0), AND($M30&gt;0,$N30&gt;0), AND($L30&gt;0, $N30&gt;0))</formula>
    </cfRule>
  </conditionalFormatting>
  <conditionalFormatting sqref="L32:N32">
    <cfRule type="expression" dxfId="303" priority="775">
      <formula>OR(AND($L32&gt;0,$M32&gt;0), AND($M32&gt;0,$N32&gt;0), AND($L32&gt;0, $N32&gt;0))</formula>
    </cfRule>
    <cfRule type="expression" dxfId="302" priority="774">
      <formula>AND($L32=0, $M32=0, $N32=0)</formula>
    </cfRule>
  </conditionalFormatting>
  <conditionalFormatting sqref="L34:N34">
    <cfRule type="expression" dxfId="301" priority="772">
      <formula>AND($L34=0, $M34=0, $N34=0)</formula>
    </cfRule>
    <cfRule type="expression" dxfId="300" priority="773">
      <formula>OR(AND($L34&gt;0,$M34&gt;0), AND($M34&gt;0,$N34&gt;0), AND($L34&gt;0, $N34&gt;0))</formula>
    </cfRule>
  </conditionalFormatting>
  <conditionalFormatting sqref="L42:N42">
    <cfRule type="expression" dxfId="299" priority="770">
      <formula>AND($L42=0, $M42=0, $N42=0)</formula>
    </cfRule>
    <cfRule type="expression" dxfId="298" priority="771">
      <formula>OR(AND($L42&gt;0,$M42&gt;0), AND($M42&gt;0,$N42&gt;0), AND($L42&gt;0, $N42&gt;0))</formula>
    </cfRule>
  </conditionalFormatting>
  <conditionalFormatting sqref="L67:N67 L82:N82 L84:N84 L86:N86 L88:N88 L96:N96">
    <cfRule type="expression" dxfId="297" priority="765">
      <formula>OR(AND($L67&gt;0,$M67&gt;0), AND($M67&gt;0,$N67&gt;0), AND($L67&gt;0, $N67&gt;0))</formula>
    </cfRule>
    <cfRule type="expression" dxfId="296" priority="764">
      <formula>AND($L67=0, $M67=0, $N67=0, $F$56&gt;0)</formula>
    </cfRule>
  </conditionalFormatting>
  <conditionalFormatting sqref="L79:N79">
    <cfRule type="expression" dxfId="295" priority="128">
      <formula>AND($L79=0, $M79=0, $N79=0, $F$56&gt;0)</formula>
    </cfRule>
    <cfRule type="expression" dxfId="294" priority="129">
      <formula>OR(AND($L79&gt;0,$M79&gt;0), AND($M79&gt;0,$N79&gt;0), AND($L79&gt;0, $N79&gt;0))</formula>
    </cfRule>
  </conditionalFormatting>
  <conditionalFormatting sqref="L114:N114">
    <cfRule type="expression" dxfId="293" priority="735">
      <formula>OR(AND($L114&gt;0,$M114&gt;0), AND($M114&gt;0,$N114&gt;0), AND($L114&gt;0, $N114&gt;0))</formula>
    </cfRule>
  </conditionalFormatting>
  <conditionalFormatting sqref="L116:N116">
    <cfRule type="expression" dxfId="291" priority="731">
      <formula>OR(AND($L116&gt;0,$M116&gt;0), AND($M116&gt;0,$N116&gt;0), AND($L116&gt;0, $N116&gt;0))</formula>
    </cfRule>
  </conditionalFormatting>
  <conditionalFormatting sqref="L118:N118">
    <cfRule type="expression" dxfId="289" priority="729">
      <formula>OR(AND($L118&gt;0,$M118&gt;0), AND($M118&gt;0,$N118&gt;0), AND($L118&gt;0, $N118&gt;0))</formula>
    </cfRule>
  </conditionalFormatting>
  <conditionalFormatting sqref="L122:N122">
    <cfRule type="expression" dxfId="287" priority="727">
      <formula>OR(AND($L122&gt;0,$M122&gt;0), AND($M122&gt;0,$N122&gt;0), AND($L122&gt;0, $N122&gt;0))</formula>
    </cfRule>
  </conditionalFormatting>
  <conditionalFormatting sqref="L124:N124">
    <cfRule type="expression" dxfId="285" priority="725">
      <formula>OR(AND($L124&gt;0,$M124&gt;0), AND($M124&gt;0,$N124&gt;0), AND($L124&gt;0, $N124&gt;0))</formula>
    </cfRule>
  </conditionalFormatting>
  <conditionalFormatting sqref="L132:N132">
    <cfRule type="expression" dxfId="283" priority="723">
      <formula>OR(AND($L132&gt;0,$M132&gt;0), AND($M132&gt;0,$N132&gt;0), AND($L132&gt;0, $N132&gt;0))</formula>
    </cfRule>
  </conditionalFormatting>
  <conditionalFormatting sqref="L135:N135">
    <cfRule type="expression" dxfId="280" priority="721">
      <formula>OR(AND($L135&gt;0,$M135&gt;0), AND($M135&gt;0,$N135&gt;0), AND($L135&gt;0, $N135&gt;0))</formula>
    </cfRule>
  </conditionalFormatting>
  <conditionalFormatting sqref="L137:N137">
    <cfRule type="expression" dxfId="279" priority="719">
      <formula>OR(AND($L137&gt;0,$M137&gt;0), AND($M137&gt;0,$N137&gt;0), AND($L137&gt;0, $N137&gt;0))</formula>
    </cfRule>
  </conditionalFormatting>
  <conditionalFormatting sqref="L139:N139">
    <cfRule type="expression" dxfId="277" priority="717">
      <formula>OR(AND($L139&gt;0,$M139&gt;0), AND($M139&gt;0,$N139&gt;0), AND($L139&gt;0, $N139&gt;0))</formula>
    </cfRule>
  </conditionalFormatting>
  <conditionalFormatting sqref="L141:N141">
    <cfRule type="expression" dxfId="275" priority="713">
      <formula>OR(AND($L141&gt;0,$M141&gt;0), AND($M141&gt;0,$N141&gt;0), AND($L141&gt;0, $N141&gt;0))</formula>
    </cfRule>
  </conditionalFormatting>
  <conditionalFormatting sqref="L162:N162">
    <cfRule type="expression" dxfId="273" priority="1162">
      <formula>OR(AND($L162&gt;0,$M162&gt;0), AND($M162&gt;0,$N162&gt;0), AND($L162&gt;0, $N162&gt;0))</formula>
    </cfRule>
  </conditionalFormatting>
  <conditionalFormatting sqref="L164:N164">
    <cfRule type="expression" dxfId="270" priority="689">
      <formula>OR(AND($L164&gt;0,$M164&gt;0), AND($M164&gt;0,$N164&gt;0), AND($L164&gt;0, $N164&gt;0))</formula>
    </cfRule>
  </conditionalFormatting>
  <conditionalFormatting sqref="L171:N171">
    <cfRule type="expression" dxfId="268" priority="677">
      <formula>OR(AND($L171&gt;0,$M171&gt;0), AND($M171&gt;0,$N171&gt;0), AND($L171&gt;0, $N171&gt;0))</formula>
    </cfRule>
  </conditionalFormatting>
  <conditionalFormatting sqref="L182:N182">
    <cfRule type="expression" dxfId="267" priority="711">
      <formula>OR(AND($L182&gt;0,$M182&gt;0), AND($M182&gt;0,$N182&gt;0), AND($L182&gt;0, $N182&gt;0))</formula>
    </cfRule>
  </conditionalFormatting>
  <conditionalFormatting sqref="L186:N186">
    <cfRule type="expression" dxfId="265" priority="709">
      <formula>OR(AND($L186&gt;0,$M186&gt;0), AND($M186&gt;0,$N186&gt;0), AND($L186&gt;0, $N186&gt;0))</formula>
    </cfRule>
  </conditionalFormatting>
  <conditionalFormatting sqref="L190:N190">
    <cfRule type="expression" dxfId="262" priority="707">
      <formula>OR(AND($L190&gt;0,$M190&gt;0), AND($M190&gt;0,$N190&gt;0), AND($L190&gt;0, $N190&gt;0))</formula>
    </cfRule>
  </conditionalFormatting>
  <conditionalFormatting sqref="L208:N208">
    <cfRule type="expression" dxfId="260" priority="669">
      <formula>OR(AND($L208&gt;0,$M208&gt;0), AND($M208&gt;0,$N208&gt;0), AND($L208&gt;0, $N208&gt;0))</formula>
    </cfRule>
  </conditionalFormatting>
  <conditionalFormatting sqref="L210:N210">
    <cfRule type="expression" dxfId="259" priority="667">
      <formula>OR(AND($L210&gt;0,$M210&gt;0), AND($M210&gt;0,$N210&gt;0), AND($L210&gt;0, $N210&gt;0))</formula>
    </cfRule>
  </conditionalFormatting>
  <conditionalFormatting sqref="L212:N212">
    <cfRule type="expression" dxfId="257" priority="665">
      <formula>OR(AND($L212&gt;0,$M212&gt;0), AND($M212&gt;0,$N212&gt;0), AND($L212&gt;0, $N212&gt;0))</formula>
    </cfRule>
  </conditionalFormatting>
  <conditionalFormatting sqref="L214:N214">
    <cfRule type="expression" dxfId="255" priority="663">
      <formula>OR(AND($L214&gt;0,$M214&gt;0), AND($M214&gt;0,$N214&gt;0), AND($L214&gt;0, $N214&gt;0))</formula>
    </cfRule>
  </conditionalFormatting>
  <conditionalFormatting sqref="L220:N220">
    <cfRule type="expression" dxfId="253" priority="661">
      <formula>OR(AND($L220&gt;0,$M220&gt;0), AND($M220&gt;0,$N220&gt;0), AND($L220&gt;0, $N220&gt;0))</formula>
    </cfRule>
  </conditionalFormatting>
  <conditionalFormatting sqref="L222:N222">
    <cfRule type="expression" dxfId="251" priority="659">
      <formula>OR(AND($L222&gt;0,$M222&gt;0), AND($M222&gt;0,$N222&gt;0), AND($L222&gt;0, $N222&gt;0))</formula>
    </cfRule>
  </conditionalFormatting>
  <conditionalFormatting sqref="L226:N226">
    <cfRule type="expression" dxfId="248" priority="657">
      <formula>OR(AND($L226&gt;0,$M226&gt;0), AND($M226&gt;0,$N226&gt;0), AND($L226&gt;0, $N226&gt;0))</formula>
    </cfRule>
  </conditionalFormatting>
  <conditionalFormatting sqref="L228:N228">
    <cfRule type="expression" dxfId="246" priority="655">
      <formula>OR(AND($L228&gt;0,$M228&gt;0), AND($M228&gt;0,$N228&gt;0), AND($L228&gt;0, $N228&gt;0))</formula>
    </cfRule>
  </conditionalFormatting>
  <conditionalFormatting sqref="L230:N230">
    <cfRule type="expression" dxfId="245" priority="653">
      <formula>OR(AND($L230&gt;0,$M230&gt;0), AND($M230&gt;0,$N230&gt;0), AND($L230&gt;0, $N230&gt;0))</formula>
    </cfRule>
  </conditionalFormatting>
  <conditionalFormatting sqref="L232:N232">
    <cfRule type="expression" dxfId="243" priority="651">
      <formula>OR(AND($L232&gt;0,$M232&gt;0), AND($M232&gt;0,$N232&gt;0), AND($L232&gt;0, $N232&gt;0))</formula>
    </cfRule>
  </conditionalFormatting>
  <conditionalFormatting sqref="L234:N234">
    <cfRule type="expression" dxfId="241" priority="649">
      <formula>OR(AND($L234&gt;0,$M234&gt;0), AND($M234&gt;0,$N234&gt;0), AND($L234&gt;0, $N234&gt;0))</formula>
    </cfRule>
  </conditionalFormatting>
  <conditionalFormatting sqref="L238:N238">
    <cfRule type="expression" dxfId="239" priority="647">
      <formula>OR(AND($L238&gt;0,$M238&gt;0), AND($M238&gt;0,$N238&gt;0), AND($L238&gt;0, $N238&gt;0))</formula>
    </cfRule>
  </conditionalFormatting>
  <conditionalFormatting sqref="L240:N240">
    <cfRule type="expression" dxfId="237" priority="645">
      <formula>OR(AND($L240&gt;0,$M240&gt;0), AND($M240&gt;0,$N240&gt;0), AND($L240&gt;0, $N240&gt;0))</formula>
    </cfRule>
  </conditionalFormatting>
  <conditionalFormatting sqref="L242:N242">
    <cfRule type="expression" dxfId="235" priority="643">
      <formula>OR(AND($L242&gt;0,$M242&gt;0), AND($M242&gt;0,$N242&gt;0), AND($L242&gt;0, $N242&gt;0))</formula>
    </cfRule>
  </conditionalFormatting>
  <conditionalFormatting sqref="L246:N246">
    <cfRule type="expression" dxfId="233" priority="641">
      <formula>OR(AND($L246&gt;0,$M246&gt;0), AND($M246&gt;0,$N246&gt;0), AND($L246&gt;0, $N246&gt;0))</formula>
    </cfRule>
  </conditionalFormatting>
  <conditionalFormatting sqref="L250:N250">
    <cfRule type="expression" dxfId="230" priority="639">
      <formula>OR(AND($L250&gt;0,$M250&gt;0), AND($M250&gt;0,$N250&gt;0), AND($L250&gt;0, $N250&gt;0))</formula>
    </cfRule>
  </conditionalFormatting>
  <conditionalFormatting sqref="L268:N268">
    <cfRule type="expression" dxfId="229" priority="603">
      <formula>OR(AND($L268&gt;0,$M268&gt;0), AND($M268&gt;0,$N268&gt;0), AND($L268&gt;0, $N268&gt;0))</formula>
    </cfRule>
  </conditionalFormatting>
  <conditionalFormatting sqref="L274:N274">
    <cfRule type="expression" dxfId="226" priority="599">
      <formula>OR(AND($L274&gt;0,$M274&gt;0), AND($M274&gt;0,$N274&gt;0), AND($L274&gt;0, $N274&gt;0))</formula>
    </cfRule>
  </conditionalFormatting>
  <conditionalFormatting sqref="L276:N276">
    <cfRule type="expression" dxfId="224" priority="597">
      <formula>OR(AND($L276&gt;0,$M276&gt;0), AND($M276&gt;0,$N276&gt;0), AND($L276&gt;0, $N276&gt;0))</formula>
    </cfRule>
  </conditionalFormatting>
  <conditionalFormatting sqref="L278:N278">
    <cfRule type="expression" dxfId="223" priority="595">
      <formula>OR(AND($L278&gt;0,$M278&gt;0), AND($M278&gt;0,$N278&gt;0), AND($L278&gt;0, $N278&gt;0))</formula>
    </cfRule>
  </conditionalFormatting>
  <conditionalFormatting sqref="L280:N280">
    <cfRule type="expression" dxfId="221" priority="593">
      <formula>OR(AND($L280&gt;0,$M280&gt;0), AND($M280&gt;0,$N280&gt;0), AND($L280&gt;0, $N280&gt;0))</formula>
    </cfRule>
  </conditionalFormatting>
  <conditionalFormatting sqref="L282:N282">
    <cfRule type="expression" dxfId="218" priority="591">
      <formula>OR(AND($L282&gt;0,$M282&gt;0), AND($M282&gt;0,$N282&gt;0), AND($L282&gt;0, $N282&gt;0))</formula>
    </cfRule>
  </conditionalFormatting>
  <conditionalFormatting sqref="L284:N284">
    <cfRule type="expression" dxfId="217" priority="589">
      <formula>OR(AND($L284&gt;0,$M284&gt;0), AND($M284&gt;0,$N284&gt;0), AND($L284&gt;0, $N284&gt;0))</formula>
    </cfRule>
  </conditionalFormatting>
  <conditionalFormatting sqref="L288:N288">
    <cfRule type="expression" dxfId="214" priority="587">
      <formula>OR(AND($L288&gt;0,$M288&gt;0), AND($M288&gt;0,$N288&gt;0), AND($L288&gt;0, $N288&gt;0))</formula>
    </cfRule>
  </conditionalFormatting>
  <conditionalFormatting sqref="L290:N290">
    <cfRule type="expression" dxfId="212" priority="585">
      <formula>OR(AND($L290&gt;0,$M290&gt;0), AND($M290&gt;0,$N290&gt;0), AND($L290&gt;0, $N290&gt;0))</formula>
    </cfRule>
  </conditionalFormatting>
  <conditionalFormatting sqref="L297:N297">
    <cfRule type="expression" dxfId="210" priority="583">
      <formula>OR(AND($L297&gt;0,$M297&gt;0), AND($M297&gt;0,$N297&gt;0), AND($L297&gt;0, $N297&gt;0))</formula>
    </cfRule>
  </conditionalFormatting>
  <conditionalFormatting sqref="L299:N299">
    <cfRule type="expression" dxfId="208" priority="581">
      <formula>OR(AND($L299&gt;0,$M299&gt;0), AND($M299&gt;0,$N299&gt;0), AND($L299&gt;0, $N299&gt;0))</formula>
    </cfRule>
  </conditionalFormatting>
  <conditionalFormatting sqref="L303:N303">
    <cfRule type="expression" dxfId="207" priority="579">
      <formula>OR(AND($L303&gt;0,$M303&gt;0), AND($M303&gt;0,$N303&gt;0), AND($L303&gt;0, $N303&gt;0))</formula>
    </cfRule>
  </conditionalFormatting>
  <conditionalFormatting sqref="L305:N305">
    <cfRule type="expression" dxfId="205" priority="577">
      <formula>OR(AND($L305&gt;0,$M305&gt;0), AND($M305&gt;0,$N305&gt;0), AND($L305&gt;0, $N305&gt;0))</formula>
    </cfRule>
  </conditionalFormatting>
  <conditionalFormatting sqref="L311:N311">
    <cfRule type="expression" dxfId="202" priority="575">
      <formula>OR(AND($L311&gt;0,$M311&gt;0), AND($M311&gt;0,$N311&gt;0), AND($L311&gt;0, $N311&gt;0))</formula>
    </cfRule>
  </conditionalFormatting>
  <conditionalFormatting sqref="L317:N317">
    <cfRule type="expression" dxfId="200" priority="573">
      <formula>OR(AND($L317&gt;0,$M317&gt;0), AND($M317&gt;0,$N317&gt;0), AND($L317&gt;0, $N317&gt;0))</formula>
    </cfRule>
  </conditionalFormatting>
  <conditionalFormatting sqref="L321:N321">
    <cfRule type="expression" dxfId="198" priority="571">
      <formula>OR(AND($L321&gt;0,$M321&gt;0), AND($M321&gt;0,$N321&gt;0), AND($L321&gt;0, $N321&gt;0))</formula>
    </cfRule>
  </conditionalFormatting>
  <conditionalFormatting sqref="L331:N331">
    <cfRule type="expression" dxfId="196" priority="569">
      <formula>OR(AND($L331&gt;0,$M331&gt;0), AND($M331&gt;0,$N331&gt;0), AND($L331&gt;0, $N331&gt;0))</formula>
    </cfRule>
  </conditionalFormatting>
  <conditionalFormatting sqref="L341:N341">
    <cfRule type="expression" dxfId="195" priority="567">
      <formula>OR(AND($L341&gt;0,$M341&gt;0), AND($M341&gt;0,$N341&gt;0), AND($L341&gt;0, $N341&gt;0))</formula>
    </cfRule>
  </conditionalFormatting>
  <conditionalFormatting sqref="L364:N364">
    <cfRule type="expression" dxfId="192" priority="6">
      <formula>OR(AND($L364&gt;0,$M364&gt;0), AND($M364&gt;0,$N364&gt;0), AND($L364&gt;0, $N364&gt;0))</formula>
    </cfRule>
  </conditionalFormatting>
  <conditionalFormatting sqref="L366:N366">
    <cfRule type="expression" dxfId="190" priority="513">
      <formula>OR(AND($L366&gt;0,$M366&gt;0), AND($M366&gt;0,$N366&gt;0), AND($L366&gt;0, $N366&gt;0))</formula>
    </cfRule>
  </conditionalFormatting>
  <conditionalFormatting sqref="L368:N368">
    <cfRule type="expression" dxfId="188" priority="531">
      <formula>OR(AND($L368&gt;0, $M368&gt;0), AND($M368&gt;0, $N368&gt;0), AND($L368&gt;0, $N368&gt;0))</formula>
    </cfRule>
  </conditionalFormatting>
  <conditionalFormatting sqref="L370:N370">
    <cfRule type="expression" dxfId="186" priority="529">
      <formula>OR(AND($L370&gt;0, $M370&gt;0), AND($M370&gt;0, $N370&gt;0), AND($L370&gt;0, $N370&gt;0))</formula>
    </cfRule>
  </conditionalFormatting>
  <conditionalFormatting sqref="L372:N372">
    <cfRule type="expression" dxfId="184" priority="527">
      <formula>OR(AND($L372&gt;0, $M372&gt;0), AND($M372&gt;0, $N372&gt;0), AND($L372&gt;0, $N372&gt;0))</formula>
    </cfRule>
  </conditionalFormatting>
  <conditionalFormatting sqref="L374:N374">
    <cfRule type="expression" dxfId="183" priority="525">
      <formula>OR(AND($L374&gt;0, $M374&gt;0), AND($M374&gt;0, $N374&gt;0), AND($L374&gt;0, $N374&gt;0))</formula>
    </cfRule>
  </conditionalFormatting>
  <conditionalFormatting sqref="L376:N376">
    <cfRule type="expression" dxfId="181" priority="325">
      <formula>OR(AND($L376&gt;0,$M376&gt;0), AND($M376&gt;0,$N376&gt;0), AND($L376&gt;0, $N376&gt;0))</formula>
    </cfRule>
  </conditionalFormatting>
  <conditionalFormatting sqref="L378:N378">
    <cfRule type="expression" dxfId="179" priority="323">
      <formula>OR(AND($L378&gt;0,$M378&gt;0), AND($M378&gt;0,$N378&gt;0), AND($L378&gt;0, $N378&gt;0))</formula>
    </cfRule>
  </conditionalFormatting>
  <conditionalFormatting sqref="L380:N380">
    <cfRule type="expression" dxfId="176" priority="321">
      <formula>OR(AND($L380&gt;0,$M380&gt;0), AND($M380&gt;0,$N380&gt;0), AND($L380&gt;0, $N380&gt;0))</formula>
    </cfRule>
  </conditionalFormatting>
  <conditionalFormatting sqref="L382:N382">
    <cfRule type="expression" dxfId="174" priority="319">
      <formula>OR(AND($L382&gt;0,$M382&gt;0), AND($M382&gt;0,$N382&gt;0), AND($L382&gt;0, $N382&gt;0))</formula>
    </cfRule>
  </conditionalFormatting>
  <conditionalFormatting sqref="L385:N385">
    <cfRule type="expression" dxfId="173" priority="317">
      <formula>OR(AND($L385&gt;0,$M385&gt;0), AND($M385&gt;0,$N385&gt;0), AND($L385&gt;0, $N385&gt;0))</formula>
    </cfRule>
  </conditionalFormatting>
  <conditionalFormatting sqref="L387:N387">
    <cfRule type="expression" dxfId="170" priority="315">
      <formula>OR(AND($L387&gt;0,$M387&gt;0), AND($M387&gt;0,$N387&gt;0), AND($L387&gt;0, $N387&gt;0))</formula>
    </cfRule>
  </conditionalFormatting>
  <conditionalFormatting sqref="L391:N391">
    <cfRule type="expression" dxfId="169" priority="313">
      <formula>OR(AND($L391&gt;0,$M391&gt;0), AND($M391&gt;0,$N391&gt;0), AND($L391&gt;0, $N391&gt;0))</formula>
    </cfRule>
  </conditionalFormatting>
  <conditionalFormatting sqref="L393:N393">
    <cfRule type="expression" dxfId="167" priority="311">
      <formula>OR(AND($L393&gt;0,$M393&gt;0), AND($M393&gt;0,$N393&gt;0), AND($L393&gt;0, $N393&gt;0))</formula>
    </cfRule>
  </conditionalFormatting>
  <conditionalFormatting sqref="L395:N395">
    <cfRule type="expression" dxfId="164" priority="309">
      <formula>OR(AND($L395&gt;0,$M395&gt;0), AND($M395&gt;0,$N395&gt;0), AND($L395&gt;0, $N395&gt;0))</formula>
    </cfRule>
  </conditionalFormatting>
  <conditionalFormatting sqref="L397:N397">
    <cfRule type="expression" dxfId="163" priority="307">
      <formula>OR(AND($L397&gt;0,$M397&gt;0), AND($M397&gt;0,$N397&gt;0), AND($L397&gt;0, $N397&gt;0))</formula>
    </cfRule>
  </conditionalFormatting>
  <conditionalFormatting sqref="L401:N401">
    <cfRule type="expression" dxfId="161" priority="305">
      <formula>OR(AND($L401&gt;0,$M401&gt;0), AND($M401&gt;0,$N401&gt;0), AND($L401&gt;0, $N401&gt;0))</formula>
    </cfRule>
  </conditionalFormatting>
  <conditionalFormatting sqref="L403:N403">
    <cfRule type="expression" dxfId="159" priority="303">
      <formula>OR(AND($L403&gt;0,$M403&gt;0), AND($M403&gt;0,$N403&gt;0), AND($L403&gt;0, $N403&gt;0))</formula>
    </cfRule>
  </conditionalFormatting>
  <conditionalFormatting sqref="L405:N405">
    <cfRule type="expression" dxfId="157" priority="301">
      <formula>OR(AND($L405&gt;0,$M405&gt;0), AND($M405&gt;0,$N405&gt;0), AND($L405&gt;0, $N405&gt;0))</formula>
    </cfRule>
  </conditionalFormatting>
  <conditionalFormatting sqref="L407:N407">
    <cfRule type="expression" dxfId="154" priority="299">
      <formula>OR(AND($L407&gt;0,$M407&gt;0), AND($M407&gt;0,$N407&gt;0), AND($L407&gt;0, $N407&gt;0))</formula>
    </cfRule>
  </conditionalFormatting>
  <conditionalFormatting sqref="L411:N411">
    <cfRule type="expression" dxfId="152" priority="297">
      <formula>OR(AND($L411&gt;0,$M411&gt;0), AND($M411&gt;0,$N411&gt;0), AND($L411&gt;0, $N411&gt;0))</formula>
    </cfRule>
  </conditionalFormatting>
  <conditionalFormatting sqref="L413:N413">
    <cfRule type="expression" dxfId="150" priority="295">
      <formula>OR(AND($L413&gt;0,$M413&gt;0), AND($M413&gt;0,$N413&gt;0), AND($L413&gt;0, $N413&gt;0))</formula>
    </cfRule>
  </conditionalFormatting>
  <conditionalFormatting sqref="L415:N415">
    <cfRule type="expression" dxfId="148" priority="293">
      <formula>OR(AND($L415&gt;0,$M415&gt;0), AND($M415&gt;0,$N415&gt;0), AND($L415&gt;0, $N415&gt;0))</formula>
    </cfRule>
  </conditionalFormatting>
  <conditionalFormatting sqref="L423:N423">
    <cfRule type="expression" dxfId="146" priority="291">
      <formula>OR(AND($L423&gt;0,$M423&gt;0), AND($M423&gt;0,$N423&gt;0), AND($L423&gt;0, $N423&gt;0))</formula>
    </cfRule>
  </conditionalFormatting>
  <conditionalFormatting sqref="L431:N431">
    <cfRule type="expression" dxfId="144" priority="289">
      <formula>OR(AND($L431&gt;0,$M431&gt;0), AND($M431&gt;0,$N431&gt;0), AND($L431&gt;0, $N431&gt;0))</formula>
    </cfRule>
  </conditionalFormatting>
  <conditionalFormatting sqref="L436:N436">
    <cfRule type="expression" dxfId="142" priority="287">
      <formula>OR(AND($L436&gt;0,$M436&gt;0), AND($M436&gt;0,$N436&gt;0), AND($L436&gt;0, $N436&gt;0))</formula>
    </cfRule>
  </conditionalFormatting>
  <conditionalFormatting sqref="L463:N465">
    <cfRule type="expression" dxfId="141" priority="835">
      <formula>OR(AND($L463&gt;0,$M463&gt;0), AND($M463&gt;0,$N463&gt;0), AND($L463&gt;0, $N463&gt;0))</formula>
    </cfRule>
  </conditionalFormatting>
  <conditionalFormatting sqref="L467:N467">
    <cfRule type="expression" dxfId="139" priority="934">
      <formula>OR(AND($L467&gt;0,$M467&gt;0), AND($M467&gt;0,$N467&gt;0), AND($L467&gt;0, $N467&gt;0))</formula>
    </cfRule>
  </conditionalFormatting>
  <conditionalFormatting sqref="L469:N469">
    <cfRule type="expression" dxfId="137" priority="225">
      <formula>OR(AND($L469&gt;0,$M469&gt;0), AND($M469&gt;0,$N469&gt;0), AND($L469&gt;0, $N469&gt;0))</formula>
    </cfRule>
  </conditionalFormatting>
  <conditionalFormatting sqref="L471:N471">
    <cfRule type="expression" dxfId="135" priority="223">
      <formula>OR(AND($L471&gt;0,$M471&gt;0), AND($M471&gt;0,$N471&gt;0), AND($L471&gt;0, $N471&gt;0))</formula>
    </cfRule>
  </conditionalFormatting>
  <conditionalFormatting sqref="L473:N473">
    <cfRule type="expression" dxfId="133" priority="221">
      <formula>OR(AND($L473&gt;0,$M473&gt;0), AND($M473&gt;0,$N473&gt;0), AND($L473&gt;0, $N473&gt;0))</formula>
    </cfRule>
  </conditionalFormatting>
  <conditionalFormatting sqref="L475:N475">
    <cfRule type="expression" dxfId="131" priority="219">
      <formula>OR(AND($L475&gt;0,$M475&gt;0), AND($M475&gt;0,$N475&gt;0), AND($L475&gt;0, $N475&gt;0))</formula>
    </cfRule>
  </conditionalFormatting>
  <conditionalFormatting sqref="L477:N477">
    <cfRule type="expression" dxfId="128" priority="217">
      <formula>OR(AND($L477&gt;0,$M477&gt;0), AND($M477&gt;0,$N477&gt;0), AND($L477&gt;0, $N477&gt;0))</formula>
    </cfRule>
  </conditionalFormatting>
  <conditionalFormatting sqref="L479:N479">
    <cfRule type="expression" dxfId="127" priority="215">
      <formula>OR(AND($L479&gt;0,$M479&gt;0), AND($M479&gt;0,$N479&gt;0), AND($L479&gt;0, $N479&gt;0))</formula>
    </cfRule>
  </conditionalFormatting>
  <conditionalFormatting sqref="L482:N482">
    <cfRule type="expression" dxfId="124" priority="213">
      <formula>OR(AND($L482&gt;0,$M482&gt;0), AND($M482&gt;0,$N482&gt;0), AND($L482&gt;0, $N482&gt;0))</formula>
    </cfRule>
  </conditionalFormatting>
  <conditionalFormatting sqref="L484:N484">
    <cfRule type="expression" dxfId="123" priority="211">
      <formula>OR(AND($L484&gt;0,$M484&gt;0), AND($M484&gt;0,$N484&gt;0), AND($L484&gt;0, $N484&gt;0))</formula>
    </cfRule>
  </conditionalFormatting>
  <conditionalFormatting sqref="L488:N488">
    <cfRule type="expression" dxfId="121" priority="209">
      <formula>OR(AND($L488&gt;0,$M488&gt;0), AND($M488&gt;0,$N488&gt;0), AND($L488&gt;0, $N488&gt;0))</formula>
    </cfRule>
  </conditionalFormatting>
  <conditionalFormatting sqref="L490:N490">
    <cfRule type="expression" dxfId="118" priority="207">
      <formula>OR(AND($L490&gt;0,$M490&gt;0), AND($M490&gt;0,$N490&gt;0), AND($L490&gt;0, $N490&gt;0))</formula>
    </cfRule>
  </conditionalFormatting>
  <conditionalFormatting sqref="L492:N492">
    <cfRule type="expression" dxfId="117" priority="205">
      <formula>OR(AND($L492&gt;0,$M492&gt;0), AND($M492&gt;0,$N492&gt;0), AND($L492&gt;0, $N492&gt;0))</formula>
    </cfRule>
  </conditionalFormatting>
  <conditionalFormatting sqref="L494:N494">
    <cfRule type="expression" dxfId="115" priority="203">
      <formula>OR(AND($L494&gt;0,$M494&gt;0), AND($M494&gt;0,$N494&gt;0), AND($L494&gt;0, $N494&gt;0))</formula>
    </cfRule>
  </conditionalFormatting>
  <conditionalFormatting sqref="L496:N496">
    <cfRule type="expression" dxfId="113" priority="201">
      <formula>OR(AND($L496&gt;0,$M496&gt;0), AND($M496&gt;0,$N496&gt;0), AND($L496&gt;0, $N496&gt;0))</formula>
    </cfRule>
  </conditionalFormatting>
  <conditionalFormatting sqref="L498:N498">
    <cfRule type="expression" dxfId="110" priority="199">
      <formula>OR(AND($L498&gt;0,$M498&gt;0), AND($M498&gt;0,$N498&gt;0), AND($L498&gt;0, $N498&gt;0))</formula>
    </cfRule>
  </conditionalFormatting>
  <conditionalFormatting sqref="L500:N500">
    <cfRule type="expression" dxfId="108" priority="197">
      <formula>OR(AND($L500&gt;0,$M500&gt;0), AND($M500&gt;0,$N500&gt;0), AND($L500&gt;0, $N500&gt;0))</formula>
    </cfRule>
  </conditionalFormatting>
  <conditionalFormatting sqref="L502:N502">
    <cfRule type="expression" dxfId="106" priority="195">
      <formula>OR(AND($L502&gt;0,$M502&gt;0), AND($M502&gt;0,$N502&gt;0), AND($L502&gt;0, $N502&gt;0))</formula>
    </cfRule>
  </conditionalFormatting>
  <conditionalFormatting sqref="L504:N504">
    <cfRule type="expression" dxfId="105" priority="193">
      <formula>OR(AND($L504&gt;0,$M504&gt;0), AND($M504&gt;0,$N504&gt;0), AND($L504&gt;0, $N504&gt;0))</formula>
    </cfRule>
  </conditionalFormatting>
  <conditionalFormatting sqref="L506:N506">
    <cfRule type="expression" dxfId="103" priority="191">
      <formula>OR(AND($L506&gt;0,$M506&gt;0), AND($M506&gt;0,$N506&gt;0), AND($L506&gt;0, $N506&gt;0))</formula>
    </cfRule>
  </conditionalFormatting>
  <conditionalFormatting sqref="L509:N509">
    <cfRule type="expression" dxfId="101" priority="189">
      <formula>OR(AND($L509&gt;0,$M509&gt;0), AND($M509&gt;0,$N509&gt;0), AND($L509&gt;0, $N509&gt;0))</formula>
    </cfRule>
  </conditionalFormatting>
  <conditionalFormatting sqref="L511:N511">
    <cfRule type="expression" dxfId="99" priority="187">
      <formula>OR(AND($L511&gt;0,$M511&gt;0), AND($M511&gt;0,$N511&gt;0), AND($L511&gt;0, $N511&gt;0))</formula>
    </cfRule>
  </conditionalFormatting>
  <conditionalFormatting sqref="L513:N513">
    <cfRule type="expression" dxfId="97" priority="185">
      <formula>OR(AND($L513&gt;0,$M513&gt;0), AND($M513&gt;0,$N513&gt;0), AND($L513&gt;0, $N513&gt;0))</formula>
    </cfRule>
  </conditionalFormatting>
  <conditionalFormatting sqref="L515:N515">
    <cfRule type="expression" dxfId="95" priority="183">
      <formula>OR(AND($L515&gt;0,$M515&gt;0), AND($M515&gt;0,$N515&gt;0), AND($L515&gt;0, $N515&gt;0))</formula>
    </cfRule>
  </conditionalFormatting>
  <conditionalFormatting sqref="L517:N517">
    <cfRule type="expression" dxfId="92" priority="181">
      <formula>OR(AND($L517&gt;0,$M517&gt;0), AND($M517&gt;0,$N517&gt;0), AND($L517&gt;0, $N517&gt;0))</formula>
    </cfRule>
  </conditionalFormatting>
  <conditionalFormatting sqref="L519:N519">
    <cfRule type="expression" dxfId="91" priority="179">
      <formula>OR(AND($L519&gt;0,$M519&gt;0), AND($M519&gt;0,$N519&gt;0), AND($L519&gt;0, $N519&gt;0))</formula>
    </cfRule>
  </conditionalFormatting>
  <conditionalFormatting sqref="L521:N521">
    <cfRule type="expression" dxfId="88" priority="177">
      <formula>OR(AND($L521&gt;0,$M521&gt;0), AND($M521&gt;0,$N521&gt;0), AND($L521&gt;0, $N521&gt;0))</formula>
    </cfRule>
  </conditionalFormatting>
  <conditionalFormatting sqref="L523:N523">
    <cfRule type="expression" dxfId="86" priority="175">
      <formula>OR(AND($L523&gt;0,$M523&gt;0), AND($M523&gt;0,$N523&gt;0), AND($L523&gt;0, $N523&gt;0))</formula>
    </cfRule>
  </conditionalFormatting>
  <conditionalFormatting sqref="L525:N525">
    <cfRule type="expression" dxfId="84" priority="173">
      <formula>OR(AND($L525&gt;0,$M525&gt;0), AND($M525&gt;0,$N525&gt;0), AND($L525&gt;0, $N525&gt;0))</formula>
    </cfRule>
  </conditionalFormatting>
  <conditionalFormatting sqref="L527:N527">
    <cfRule type="expression" dxfId="83" priority="171">
      <formula>OR(AND($L527&gt;0,$M527&gt;0), AND($M527&gt;0,$N527&gt;0), AND($L527&gt;0, $N527&gt;0))</formula>
    </cfRule>
  </conditionalFormatting>
  <conditionalFormatting sqref="L530:N530">
    <cfRule type="expression" dxfId="80" priority="169">
      <formula>OR(AND($L530&gt;0,$M530&gt;0), AND($M530&gt;0,$N530&gt;0), AND($L530&gt;0, $N530&gt;0))</formula>
    </cfRule>
  </conditionalFormatting>
  <conditionalFormatting sqref="L532:N532">
    <cfRule type="expression" dxfId="79" priority="167">
      <formula>OR(AND($L532&gt;0,$M532&gt;0), AND($M532&gt;0,$N532&gt;0), AND($L532&gt;0, $N532&gt;0))</formula>
    </cfRule>
  </conditionalFormatting>
  <conditionalFormatting sqref="L536:N536">
    <cfRule type="expression" dxfId="77" priority="165">
      <formula>OR(AND($L536&gt;0,$M536&gt;0), AND($M536&gt;0,$N536&gt;0), AND($L536&gt;0, $N536&gt;0))</formula>
    </cfRule>
  </conditionalFormatting>
  <conditionalFormatting sqref="L538:N538">
    <cfRule type="expression" dxfId="74" priority="163">
      <formula>OR(AND($L538&gt;0,$M538&gt;0), AND($M538&gt;0,$N538&gt;0), AND($L538&gt;0, $N538&gt;0))</formula>
    </cfRule>
  </conditionalFormatting>
  <conditionalFormatting sqref="L558:N558">
    <cfRule type="expression" dxfId="72" priority="28">
      <formula>OR(AND($L558&gt;0,$M558&gt;0), AND($M558&gt;0,$N558&gt;0), AND($L558&gt;0, $N558&gt;0))</formula>
    </cfRule>
  </conditionalFormatting>
  <conditionalFormatting sqref="L560:N560">
    <cfRule type="expression" dxfId="70" priority="26">
      <formula>OR(AND($L560&gt;0,$M560&gt;0), AND($M560&gt;0,$N560&gt;0), AND($L560&gt;0, $N560&gt;0))</formula>
    </cfRule>
  </conditionalFormatting>
  <conditionalFormatting sqref="L564:N564">
    <cfRule type="expression" dxfId="69" priority="24">
      <formula>OR(AND($L564&gt;0,$M564&gt;0), AND($M564&gt;0,$N564&gt;0), AND($L564&gt;0, $N564&gt;0))</formula>
    </cfRule>
  </conditionalFormatting>
  <conditionalFormatting sqref="L566:N566">
    <cfRule type="expression" dxfId="67" priority="22">
      <formula>OR(AND($L566&gt;0,$M566&gt;0), AND($M566&gt;0,$N566&gt;0), AND($L566&gt;0, $N566&gt;0))</formula>
    </cfRule>
  </conditionalFormatting>
  <conditionalFormatting sqref="L568:N568">
    <cfRule type="expression" dxfId="64" priority="20">
      <formula>OR(AND($L568&gt;0,$M568&gt;0), AND($M568&gt;0,$N568&gt;0), AND($L568&gt;0, $N568&gt;0))</formula>
    </cfRule>
  </conditionalFormatting>
  <conditionalFormatting sqref="L572:N572">
    <cfRule type="expression" dxfId="62" priority="18">
      <formula>OR(AND($L572&gt;0,$M572&gt;0), AND($M572&gt;0,$N572&gt;0), AND($L572&gt;0, $N572&gt;0))</formula>
    </cfRule>
  </conditionalFormatting>
  <conditionalFormatting sqref="L574:N574">
    <cfRule type="expression" dxfId="61" priority="16">
      <formula>OR(AND($L574&gt;0,$M574&gt;0), AND($M574&gt;0,$N574&gt;0), AND($L574&gt;0, $N574&gt;0))</formula>
    </cfRule>
  </conditionalFormatting>
  <conditionalFormatting sqref="L578:N578">
    <cfRule type="expression" dxfId="59" priority="14">
      <formula>OR(AND($L578&gt;0,$M578&gt;0), AND($M578&gt;0,$N578&gt;0), AND($L578&gt;0, $N578&gt;0))</formula>
    </cfRule>
  </conditionalFormatting>
  <conditionalFormatting sqref="L580:N580">
    <cfRule type="expression" dxfId="57" priority="12">
      <formula>OR(AND($L580&gt;0,$M580&gt;0), AND($M580&gt;0,$N580&gt;0), AND($L580&gt;0, $N580&gt;0))</formula>
    </cfRule>
  </conditionalFormatting>
  <conditionalFormatting sqref="L582:N582">
    <cfRule type="expression" dxfId="54" priority="10">
      <formula>OR(AND($L582&gt;0,$M582&gt;0), AND($M582&gt;0,$N582&gt;0), AND($L582&gt;0, $N582&gt;0))</formula>
    </cfRule>
  </conditionalFormatting>
  <conditionalFormatting sqref="L584:N584">
    <cfRule type="expression" dxfId="53" priority="8">
      <formula>OR(AND($L584&gt;0,$M584&gt;0), AND($M584&gt;0,$N584&gt;0), AND($L584&gt;0, $N584&gt;0))</formula>
    </cfRule>
  </conditionalFormatting>
  <conditionalFormatting sqref="L562:O562">
    <cfRule type="duplicateValues" dxfId="51" priority="54"/>
  </conditionalFormatting>
  <conditionalFormatting sqref="L570:O570">
    <cfRule type="duplicateValues" dxfId="50" priority="53"/>
  </conditionalFormatting>
  <conditionalFormatting sqref="M62 M8 M460">
    <cfRule type="expression" dxfId="49" priority="1660">
      <formula>AND(#REF!&gt;0, M8=0)</formula>
    </cfRule>
  </conditionalFormatting>
  <conditionalFormatting sqref="M66">
    <cfRule type="expression" dxfId="48" priority="3">
      <formula>AND(OR(#REF!&gt;0, X65&gt;0), M66=0)</formula>
    </cfRule>
  </conditionalFormatting>
  <conditionalFormatting sqref="M157 M159 M168 M170 M174 M177 M59 M72 M74 M76 M78 M91 M93 M95 M5 M12 M18 M20 M22 M24 M37 M39 M41 M129 M181 M207 M219 M237 M245 M253 M271 M287 M296 M308 M310 M314 M316 M320 M324 M328 M330 M334 M338 M340 M344 M348 M420 M422 M426 M430 M441 M462">
    <cfRule type="expression" dxfId="47" priority="1657">
      <formula>AND(#REF!&gt;0, M5=0)</formula>
    </cfRule>
  </conditionalFormatting>
  <conditionalFormatting sqref="M163 M165 M172 M80 M83 M85 M87 M89 M97 M14 M26 M29 M31 M33 M35 M43 M68 M115 M117 M119 M123 M125 M133 M136 M138 M140 M142 M183 M187 M191 M209 M211 M213 M215 M221 M223 M227 M229 M231 M233 M235 M239 M241 M243 M247 M251 M269 M275 M277 M279 M281 M283 M285 M289 M291 M298 M300 M304 M306 M312 M318 M322 M332 M342 M365 M367 M369 M371 M373 M375 M377 M379 M381 M383 M386 M388 M392 M394 M396 M398 M402 M404 M406 M408 M412 M414 M416 M424 M432 M437 M468 M470 M472 M474 M476 M478 M480 M483 M485 M489 M491 M493 M495 M497 M499 M501 M503 M505 M507 M510 M512 M514 M516 M518 M520 M522 M524 M526 M528 M531 M533 M537 M539 M559 M561 M565 M567 M569 M573 M575 M579 M581 M583 M585">
    <cfRule type="expression" dxfId="46" priority="1687">
      <formula>AND(OR(#REF!&gt;0, X13&gt;0), M14=0)</formula>
    </cfRule>
  </conditionalFormatting>
  <conditionalFormatting sqref="M466">
    <cfRule type="expression" dxfId="45" priority="2165">
      <formula>AND(OR(#REF!&gt;0, X463&gt;0), M466=0)</formula>
    </cfRule>
  </conditionalFormatting>
  <conditionalFormatting sqref="N62:O62 N8:O8 N460:O460">
    <cfRule type="expression" dxfId="44" priority="1659">
      <formula>AND(X6&gt;0, N8=0)</formula>
    </cfRule>
  </conditionalFormatting>
  <conditionalFormatting sqref="N66:O66">
    <cfRule type="expression" dxfId="43" priority="2">
      <formula>AND(OR(X65&gt;0, Y65&gt;0), N66=0)</formula>
    </cfRule>
  </conditionalFormatting>
  <conditionalFormatting sqref="N157:O157 N159:O159 N168:O168 N170:O170 N174:O174 N177:O177 N59:O59 N72:O72 N74:O74 N76:O76 N78:O78 N91:O91 N93:O93 N95:O95 N5:O5 N12:O12 N18:O18 N20:O20 N22:O22 N24:O24 N37:O37 N39:O39 N41:O41 N129:O129 N181:O181 N207:O207 N219:O219 N237:O237 N245:O245 N253:O253 N271:O271 N287:O287 N296:O296 N308:O308 N310:O310 N314:O314 N316:O316 N320:O320 N324:O324 N328:O328 N330:O330 N334:O334 N338:O338 N340:O340 N344:O344 N348:O348 N420:O420 N422:O422 N426:O426 N430:O430 N441:O441 N462:O462">
    <cfRule type="expression" dxfId="42" priority="1656">
      <formula>AND(X4&gt;0, N5=0)</formula>
    </cfRule>
  </conditionalFormatting>
  <conditionalFormatting sqref="N163:O163 N165:O165 N172:O172 N80:O80 N83:O83 N85:O85 N87:O87 N89:O89 N97:O97 N14:O14 N26:O26 N29:O29 N31:O31 N33:O33 N35:O35 N43:O43 N68:O68 N115:O115 N117:O117 N119:O119 N123:O123 N125:O125 N133:O133 N136:O136 N138:O138 N140:O140 N142:O142 N183:O183 N187:O187 N191:O191 N209:O209 N211:O211 N213:O213 N215:O215 N221:O221 N223:O223 N227:O227 N229:O229 N231:O231 N233:O233 N235:O235 N239:O239 N241:O241 N243:O243 N247:O247 N251:O251 N269:O269 N275:O275 N277:O277 N279:O279 N281:O281 N283:O283 N285:O285 N289:O289 N291:O291 N298:O298 N300:O300 N304:O304 N306:O306 N312:O312 N318:O318 N322:O322 N332:O332 N342:O342 N365:O365 N367:O367 N369:O369 N371:O371 N373:O373 N375:O375 N377:O377 N379:O379 N381:O381 N383:O383 N386:O386 N388:O388 N392:O392 N394:O394 N396:O396 N398:O398 N402:O402 N404:O404 N406:O406 N408:O408 N412:O412 N414:O414 N416:O416 N424:O424 N432:O432 N437:O437 N468:O468 N470:O470 N472:O472 N474:O474 N476:O476 N478:O478 N480:O480 N483:O483 N485:O485 N489:O489 N491:O491 N493:O493 N495:O495 N497:O497 N499:O499 N501:O501 N503:O503 N505:O505 N507:O507 N510:O510 N512:O512 N514:O514 N516:O516 N518:O518 N520:O520 N522:O522 N524:O524 N526:O526 N528:O528 N531:O531 N533:O533 N537:O537 N539:O539 N559:O559 N561:O561 N565:O565 N567:O567 N569:O569 N573:O573 N575:O575 N579:O579 N581:O581 N583:O583 N585:O585">
    <cfRule type="expression" dxfId="41" priority="1686">
      <formula>AND(OR(X13&gt;0, Y13&gt;0), N14=0)</formula>
    </cfRule>
  </conditionalFormatting>
  <conditionalFormatting sqref="N466:O466">
    <cfRule type="expression" dxfId="40" priority="2164">
      <formula>AND(OR(X463&gt;0, Y463&gt;0), N466=0)</formula>
    </cfRule>
  </conditionalFormatting>
  <dataValidations count="16">
    <dataValidation type="whole" allowBlank="1" showInputMessage="1" showErrorMessage="1" sqref="N21 N23 N75 N77" xr:uid="{00000000-0002-0000-0100-000000000000}">
      <formula1>10</formula1>
      <formula2>10</formula2>
    </dataValidation>
    <dataValidation type="list" allowBlank="1" showInputMessage="1" showErrorMessage="1" sqref="L40:M40 L94:M94 L141:N141 L164:N164 L173:M173 L180:M180 L139:N139 L186:M186 L240:N240 L222:N222 L236:M236 L244:M244 L268:N268 L319:M319 L331:M331 L270:M270 L307:M307 L309:M309 L311:M311 L313:M313 L315:M315 L317:M317 L341:M341 L343:M343 L387:N387 L407:N407 L433:N434 L366:N366 L397:N397 L425:M425 L370:M370 L405:N405 L431:N431 L436:N436 L538:N538 L527:N527 L461:M461 L484:N484 L458:M459 L463:N465 L467:N467 L469:N469 L471:N471 L473:N473 L475:N475 L477:N477 L479:N479 L482:N482 L488:N488 L490:N490 L492:N492 L494:N494 L496:N496 L498:N498 L500:N500 L502:N502 L504:N504 L506:N506 L509:N509 L511:N511 L513:N513 L515:N515 L517:N517 L519:N519 L521:N521 L523:N523 L525:N525 L530:N530 L532:N532 L536:N536 L372:N372 L364:N364" xr:uid="{00000000-0002-0000-0100-000001000000}">
      <formula1>"5, -----"</formula1>
    </dataValidation>
    <dataValidation type="list" allowBlank="1" showInputMessage="1" showErrorMessage="1" sqref="L13:N13 L34:N34 L19:M19 L28:N28 L32:N32 L17:M17 L42:N42 L67:N67 L88:N88 L73:M73 L82:N82 L86:N86 L71:M71 L96:N96 L124:N124 L171:N171 L182:M182 L162:N162 L132:N132 L156:M156 L158:M158 L167:M167 L169:M169 L190:N190 L228:N228 L242:N242 L214:N214 L220:N220 L208:N208 L210:N210 L212:N212 L218:M218 L226:N226 L252:M252 L282:N282 L286:M286 L290:N290 L323:M323 L329:M329 L339:M339 L333:M333 L295:M295 L305:N305 L276:N276 L278:N278 L280:N280 L303:N303 L321:M321 L337:M337 L347:M347 L368:M368 L393:N393 L423:N423 L429:M429 L415:N415 L385:N385 L403:N403 L374:M374 L382:N382 L391:N391 L411:N411 L413:N413 L419:M419 L421:M421 L440:M440" xr:uid="{00000000-0002-0000-0100-000002000000}">
      <formula1>"10, -----"</formula1>
    </dataValidation>
    <dataValidation type="list" allowBlank="1" showInputMessage="1" showErrorMessage="1" sqref="L30:N30 L25:N25 L11:M11 L21:M21 L23:M23 L36:M36 L38:M38 L84:N84 L79:N79 L65:M65 L75:M75 L77:M77 L90:M90 L92:M92 L122:N122 L118:N118 L114:N114 L116:N116 L128:M128 L206:M206 L238:N238 L288:N288 L274:N274 L284:N284 L327:M327 L401:N401" xr:uid="{00000000-0002-0000-0100-000003000000}">
      <formula1>"15, -----"</formula1>
    </dataValidation>
    <dataValidation type="list" allowBlank="1" showInputMessage="1" showErrorMessage="1" sqref="L4:M4 L6:M7 L58:M58 L60:M61" xr:uid="{00000000-0002-0000-0100-000004000000}">
      <formula1>"✓, -----"</formula1>
    </dataValidation>
    <dataValidation type="list" allowBlank="1" showInputMessage="1" showErrorMessage="1" sqref="A148:B148" xr:uid="{00000000-0002-0000-0100-000005000000}">
      <formula1>"Option A, Option B, Option C"</formula1>
    </dataValidation>
    <dataValidation type="list" allowBlank="1" showInputMessage="1" showErrorMessage="1" sqref="L135:N135 L137:N137" xr:uid="{00000000-0002-0000-0100-000006000000}">
      <formula1>"10 , -----"</formula1>
    </dataValidation>
    <dataValidation type="list" allowBlank="1" showInputMessage="1" showErrorMessage="1" sqref="N186" xr:uid="{00000000-0002-0000-0100-000007000000}">
      <formula1>"5,----"</formula1>
    </dataValidation>
    <dataValidation type="list" allowBlank="1" showInputMessage="1" showErrorMessage="1" sqref="N182" xr:uid="{00000000-0002-0000-0100-000008000000}">
      <formula1>"10,----"</formula1>
    </dataValidation>
    <dataValidation type="whole" allowBlank="1" showInputMessage="1" showErrorMessage="1" sqref="N128" xr:uid="{00000000-0002-0000-0100-000009000000}">
      <formula1>15</formula1>
      <formula2>15</formula2>
    </dataValidation>
    <dataValidation type="list" allowBlank="1" showInputMessage="1" showErrorMessage="1" sqref="L176:M176" xr:uid="{00000000-0002-0000-0100-00000A000000}">
      <formula1>"35, -----"</formula1>
    </dataValidation>
    <dataValidation type="list" operator="equal" allowBlank="1" showInputMessage="1" showErrorMessage="1" sqref="L246:N246 L250:N250 N321 L378:N378 N368 N370 N374" xr:uid="{00000000-0002-0000-0100-00000B000000}">
      <formula1>"10, -----"</formula1>
    </dataValidation>
    <dataValidation type="list" operator="equal" allowBlank="1" showInputMessage="1" showErrorMessage="1" sqref="L230:N230 L232:N232 L234:N234 N317 L299:N299 N311 N331 L297:N297 N341 L380:N380 L395:N395" xr:uid="{00000000-0002-0000-0100-00000C000000}">
      <formula1>"5, -----"</formula1>
    </dataValidation>
    <dataValidation type="whole" operator="equal" allowBlank="1" showInputMessage="1" showErrorMessage="1" sqref="N244 N218 N236 N252 N333 N337 N339 N421 N425" xr:uid="{00000000-0002-0000-0100-00000D000000}">
      <formula1>5</formula1>
    </dataValidation>
    <dataValidation type="list" operator="equal" allowBlank="1" showInputMessage="1" showErrorMessage="1" sqref="L376:N376" xr:uid="{00000000-0002-0000-0100-00000E000000}">
      <formula1>"15, -----"</formula1>
    </dataValidation>
    <dataValidation type="list" allowBlank="1" showInputMessage="1" showErrorMessage="1" sqref="L558:N558 JG558:JI558 TC558:TE558 ACY558:ADA558 AMU558:AMW558 AWQ558:AWS558 BGM558:BGO558 BQI558:BQK558 CAE558:CAG558 CKA558:CKC558 CTW558:CTY558 DDS558:DDU558 DNO558:DNQ558 DXK558:DXM558 EHG558:EHI558 ERC558:ERE558 FAY558:FBA558 FKU558:FKW558 FUQ558:FUS558 GEM558:GEO558 GOI558:GOK558 GYE558:GYG558 HIA558:HIC558 HRW558:HRY558 IBS558:IBU558 ILO558:ILQ558 IVK558:IVM558 JFG558:JFI558 JPC558:JPE558 JYY558:JZA558 KIU558:KIW558 KSQ558:KSS558 LCM558:LCO558 LMI558:LMK558 LWE558:LWG558 MGA558:MGC558 MPW558:MPY558 MZS558:MZU558 NJO558:NJQ558 NTK558:NTM558 ODG558:ODI558 ONC558:ONE558 OWY558:OXA558 PGU558:PGW558 PQQ558:PQS558 QAM558:QAO558 QKI558:QKK558 QUE558:QUG558 REA558:REC558 RNW558:RNY558 RXS558:RXU558 SHO558:SHQ558 SRK558:SRM558 TBG558:TBI558 TLC558:TLE558 TUY558:TVA558 UEU558:UEW558 UOQ558:UOS558 UYM558:UYO558 VII558:VIK558 VSE558:VSG558 WCA558:WCC558 WLW558:WLY558 WVS558:WVU558 L560:N560 JG560:JI560 TC560:TE560 ACY560:ADA560 AMU560:AMW560 AWQ560:AWS560 BGM560:BGO560 BQI560:BQK560 CAE560:CAG560 CKA560:CKC560 CTW560:CTY560 DDS560:DDU560 DNO560:DNQ560 DXK560:DXM560 EHG560:EHI560 ERC560:ERE560 FAY560:FBA560 FKU560:FKW560 FUQ560:FUS560 GEM560:GEO560 GOI560:GOK560 GYE560:GYG560 HIA560:HIC560 HRW560:HRY560 IBS560:IBU560 ILO560:ILQ560 IVK560:IVM560 JFG560:JFI560 JPC560:JPE560 JYY560:JZA560 KIU560:KIW560 KSQ560:KSS560 LCM560:LCO560 LMI560:LMK560 LWE560:LWG560 MGA560:MGC560 MPW560:MPY560 MZS560:MZU560 NJO560:NJQ560 NTK560:NTM560 ODG560:ODI560 ONC560:ONE560 OWY560:OXA560 PGU560:PGW560 PQQ560:PQS560 QAM560:QAO560 QKI560:QKK560 QUE560:QUG560 REA560:REC560 RNW560:RNY560 RXS560:RXU560 SHO560:SHQ560 SRK560:SRM560 TBG560:TBI560 TLC560:TLE560 TUY560:TVA560 UEU560:UEW560 UOQ560:UOS560 UYM560:UYO560 VII560:VIK560 VSE560:VSG560 WCA560:WCC560 WLW560:WLY560 WVS560:WVU560 L564:N564 JG564:JI564 TC564:TE564 ACY564:ADA564 AMU564:AMW564 AWQ564:AWS564 BGM564:BGO564 BQI564:BQK564 CAE564:CAG564 CKA564:CKC564 CTW564:CTY564 DDS564:DDU564 DNO564:DNQ564 DXK564:DXM564 EHG564:EHI564 ERC564:ERE564 FAY564:FBA564 FKU564:FKW564 FUQ564:FUS564 GEM564:GEO564 GOI564:GOK564 GYE564:GYG564 HIA564:HIC564 HRW564:HRY564 IBS564:IBU564 ILO564:ILQ564 IVK564:IVM564 JFG564:JFI564 JPC564:JPE564 JYY564:JZA564 KIU564:KIW564 KSQ564:KSS564 LCM564:LCO564 LMI564:LMK564 LWE564:LWG564 MGA564:MGC564 MPW564:MPY564 MZS564:MZU564 NJO564:NJQ564 NTK564:NTM564 ODG564:ODI564 ONC564:ONE564 OWY564:OXA564 PGU564:PGW564 PQQ564:PQS564 QAM564:QAO564 QKI564:QKK564 QUE564:QUG564 REA564:REC564 RNW564:RNY564 RXS564:RXU564 SHO564:SHQ564 SRK564:SRM564 TBG564:TBI564 TLC564:TLE564 TUY564:TVA564 UEU564:UEW564 UOQ564:UOS564 UYM564:UYO564 VII564:VIK564 VSE564:VSG564 WCA564:WCC564 WLW564:WLY564 WVS564:WVU564 L566:N566 JG566:JI566 TC566:TE566 ACY566:ADA566 AMU566:AMW566 AWQ566:AWS566 BGM566:BGO566 BQI566:BQK566 CAE566:CAG566 CKA566:CKC566 CTW566:CTY566 DDS566:DDU566 DNO566:DNQ566 DXK566:DXM566 EHG566:EHI566 ERC566:ERE566 FAY566:FBA566 FKU566:FKW566 FUQ566:FUS566 GEM566:GEO566 GOI566:GOK566 GYE566:GYG566 HIA566:HIC566 HRW566:HRY566 IBS566:IBU566 ILO566:ILQ566 IVK566:IVM566 JFG566:JFI566 JPC566:JPE566 JYY566:JZA566 KIU566:KIW566 KSQ566:KSS566 LCM566:LCO566 LMI566:LMK566 LWE566:LWG566 MGA566:MGC566 MPW566:MPY566 MZS566:MZU566 NJO566:NJQ566 NTK566:NTM566 ODG566:ODI566 ONC566:ONE566 OWY566:OXA566 PGU566:PGW566 PQQ566:PQS566 QAM566:QAO566 QKI566:QKK566 QUE566:QUG566 REA566:REC566 RNW566:RNY566 RXS566:RXU566 SHO566:SHQ566 SRK566:SRM566 TBG566:TBI566 TLC566:TLE566 TUY566:TVA566 UEU566:UEW566 UOQ566:UOS566 UYM566:UYO566 VII566:VIK566 VSE566:VSG566 WCA566:WCC566 WLW566:WLY566 WVS566:WVU566 L568:N568 JG568:JI568 TC568:TE568 ACY568:ADA568 AMU568:AMW568 AWQ568:AWS568 BGM568:BGO568 BQI568:BQK568 CAE568:CAG568 CKA568:CKC568 CTW568:CTY568 DDS568:DDU568 DNO568:DNQ568 DXK568:DXM568 EHG568:EHI568 ERC568:ERE568 FAY568:FBA568 FKU568:FKW568 FUQ568:FUS568 GEM568:GEO568 GOI568:GOK568 GYE568:GYG568 HIA568:HIC568 HRW568:HRY568 IBS568:IBU568 ILO568:ILQ568 IVK568:IVM568 JFG568:JFI568 JPC568:JPE568 JYY568:JZA568 KIU568:KIW568 KSQ568:KSS568 LCM568:LCO568 LMI568:LMK568 LWE568:LWG568 MGA568:MGC568 MPW568:MPY568 MZS568:MZU568 NJO568:NJQ568 NTK568:NTM568 ODG568:ODI568 ONC568:ONE568 OWY568:OXA568 PGU568:PGW568 PQQ568:PQS568 QAM568:QAO568 QKI568:QKK568 QUE568:QUG568 REA568:REC568 RNW568:RNY568 RXS568:RXU568 SHO568:SHQ568 SRK568:SRM568 TBG568:TBI568 TLC568:TLE568 TUY568:TVA568 UEU568:UEW568 UOQ568:UOS568 UYM568:UYO568 VII568:VIK568 VSE568:VSG568 WCA568:WCC568 WLW568:WLY568 WVS568:WVU568 L572:N572 JG572:JI572 TC572:TE572 ACY572:ADA572 AMU572:AMW572 AWQ572:AWS572 BGM572:BGO572 BQI572:BQK572 CAE572:CAG572 CKA572:CKC572 CTW572:CTY572 DDS572:DDU572 DNO572:DNQ572 DXK572:DXM572 EHG572:EHI572 ERC572:ERE572 FAY572:FBA572 FKU572:FKW572 FUQ572:FUS572 GEM572:GEO572 GOI572:GOK572 GYE572:GYG572 HIA572:HIC572 HRW572:HRY572 IBS572:IBU572 ILO572:ILQ572 IVK572:IVM572 JFG572:JFI572 JPC572:JPE572 JYY572:JZA572 KIU572:KIW572 KSQ572:KSS572 LCM572:LCO572 LMI572:LMK572 LWE572:LWG572 MGA572:MGC572 MPW572:MPY572 MZS572:MZU572 NJO572:NJQ572 NTK572:NTM572 ODG572:ODI572 ONC572:ONE572 OWY572:OXA572 PGU572:PGW572 PQQ572:PQS572 QAM572:QAO572 QKI572:QKK572 QUE572:QUG572 REA572:REC572 RNW572:RNY572 RXS572:RXU572 SHO572:SHQ572 SRK572:SRM572 TBG572:TBI572 TLC572:TLE572 TUY572:TVA572 UEU572:UEW572 UOQ572:UOS572 UYM572:UYO572 VII572:VIK572 VSE572:VSG572 WCA572:WCC572 WLW572:WLY572 WVS572:WVU572 L574:N574 JG574:JI574 TC574:TE574 ACY574:ADA574 AMU574:AMW574 AWQ574:AWS574 BGM574:BGO574 BQI574:BQK574 CAE574:CAG574 CKA574:CKC574 CTW574:CTY574 DDS574:DDU574 DNO574:DNQ574 DXK574:DXM574 EHG574:EHI574 ERC574:ERE574 FAY574:FBA574 FKU574:FKW574 FUQ574:FUS574 GEM574:GEO574 GOI574:GOK574 GYE574:GYG574 HIA574:HIC574 HRW574:HRY574 IBS574:IBU574 ILO574:ILQ574 IVK574:IVM574 JFG574:JFI574 JPC574:JPE574 JYY574:JZA574 KIU574:KIW574 KSQ574:KSS574 LCM574:LCO574 LMI574:LMK574 LWE574:LWG574 MGA574:MGC574 MPW574:MPY574 MZS574:MZU574 NJO574:NJQ574 NTK574:NTM574 ODG574:ODI574 ONC574:ONE574 OWY574:OXA574 PGU574:PGW574 PQQ574:PQS574 QAM574:QAO574 QKI574:QKK574 QUE574:QUG574 REA574:REC574 RNW574:RNY574 RXS574:RXU574 SHO574:SHQ574 SRK574:SRM574 TBG574:TBI574 TLC574:TLE574 TUY574:TVA574 UEU574:UEW574 UOQ574:UOS574 UYM574:UYO574 VII574:VIK574 VSE574:VSG574 WCA574:WCC574 WLW574:WLY574 WVS574:WVU574 L578:N578 JG578:JI578 TC578:TE578 ACY578:ADA578 AMU578:AMW578 AWQ578:AWS578 BGM578:BGO578 BQI578:BQK578 CAE578:CAG578 CKA578:CKC578 CTW578:CTY578 DDS578:DDU578 DNO578:DNQ578 DXK578:DXM578 EHG578:EHI578 ERC578:ERE578 FAY578:FBA578 FKU578:FKW578 FUQ578:FUS578 GEM578:GEO578 GOI578:GOK578 GYE578:GYG578 HIA578:HIC578 HRW578:HRY578 IBS578:IBU578 ILO578:ILQ578 IVK578:IVM578 JFG578:JFI578 JPC578:JPE578 JYY578:JZA578 KIU578:KIW578 KSQ578:KSS578 LCM578:LCO578 LMI578:LMK578 LWE578:LWG578 MGA578:MGC578 MPW578:MPY578 MZS578:MZU578 NJO578:NJQ578 NTK578:NTM578 ODG578:ODI578 ONC578:ONE578 OWY578:OXA578 PGU578:PGW578 PQQ578:PQS578 QAM578:QAO578 QKI578:QKK578 QUE578:QUG578 REA578:REC578 RNW578:RNY578 RXS578:RXU578 SHO578:SHQ578 SRK578:SRM578 TBG578:TBI578 TLC578:TLE578 TUY578:TVA578 UEU578:UEW578 UOQ578:UOS578 UYM578:UYO578 VII578:VIK578 VSE578:VSG578 WCA578:WCC578 WLW578:WLY578 WVS578:WVU578 L580:N580 JG580:JI580 TC580:TE580 ACY580:ADA580 AMU580:AMW580 AWQ580:AWS580 BGM580:BGO580 BQI580:BQK580 CAE580:CAG580 CKA580:CKC580 CTW580:CTY580 DDS580:DDU580 DNO580:DNQ580 DXK580:DXM580 EHG580:EHI580 ERC580:ERE580 FAY580:FBA580 FKU580:FKW580 FUQ580:FUS580 GEM580:GEO580 GOI580:GOK580 GYE580:GYG580 HIA580:HIC580 HRW580:HRY580 IBS580:IBU580 ILO580:ILQ580 IVK580:IVM580 JFG580:JFI580 JPC580:JPE580 JYY580:JZA580 KIU580:KIW580 KSQ580:KSS580 LCM580:LCO580 LMI580:LMK580 LWE580:LWG580 MGA580:MGC580 MPW580:MPY580 MZS580:MZU580 NJO580:NJQ580 NTK580:NTM580 ODG580:ODI580 ONC580:ONE580 OWY580:OXA580 PGU580:PGW580 PQQ580:PQS580 QAM580:QAO580 QKI580:QKK580 QUE580:QUG580 REA580:REC580 RNW580:RNY580 RXS580:RXU580 SHO580:SHQ580 SRK580:SRM580 TBG580:TBI580 TLC580:TLE580 TUY580:TVA580 UEU580:UEW580 UOQ580:UOS580 UYM580:UYO580 VII580:VIK580 VSE580:VSG580 WCA580:WCC580 WLW580:WLY580 WVS580:WVU580 L582:N582 JG582:JI582 TC582:TE582 ACY582:ADA582 AMU582:AMW582 AWQ582:AWS582 BGM582:BGO582 BQI582:BQK582 CAE582:CAG582 CKA582:CKC582 CTW582:CTY582 DDS582:DDU582 DNO582:DNQ582 DXK582:DXM582 EHG582:EHI582 ERC582:ERE582 FAY582:FBA582 FKU582:FKW582 FUQ582:FUS582 GEM582:GEO582 GOI582:GOK582 GYE582:GYG582 HIA582:HIC582 HRW582:HRY582 IBS582:IBU582 ILO582:ILQ582 IVK582:IVM582 JFG582:JFI582 JPC582:JPE582 JYY582:JZA582 KIU582:KIW582 KSQ582:KSS582 LCM582:LCO582 LMI582:LMK582 LWE582:LWG582 MGA582:MGC582 MPW582:MPY582 MZS582:MZU582 NJO582:NJQ582 NTK582:NTM582 ODG582:ODI582 ONC582:ONE582 OWY582:OXA582 PGU582:PGW582 PQQ582:PQS582 QAM582:QAO582 QKI582:QKK582 QUE582:QUG582 REA582:REC582 RNW582:RNY582 RXS582:RXU582 SHO582:SHQ582 SRK582:SRM582 TBG582:TBI582 TLC582:TLE582 TUY582:TVA582 UEU582:UEW582 UOQ582:UOS582 UYM582:UYO582 VII582:VIK582 VSE582:VSG582 WCA582:WCC582 WLW582:WLY582 WVS582:WVU582 L584:N584 JG584:JI584 TC584:TE584 ACY584:ADA584 AMU584:AMW584 AWQ584:AWS584 BGM584:BGO584 BQI584:BQK584 CAE584:CAG584 CKA584:CKC584 CTW584:CTY584 DDS584:DDU584 DNO584:DNQ584 DXK584:DXM584 EHG584:EHI584 ERC584:ERE584 FAY584:FBA584 FKU584:FKW584 FUQ584:FUS584 GEM584:GEO584 GOI584:GOK584 GYE584:GYG584 HIA584:HIC584 HRW584:HRY584 IBS584:IBU584 ILO584:ILQ584 IVK584:IVM584 JFG584:JFI584 JPC584:JPE584 JYY584:JZA584 KIU584:KIW584 KSQ584:KSS584 LCM584:LCO584 LMI584:LMK584 LWE584:LWG584 MGA584:MGC584 MPW584:MPY584 MZS584:MZU584 NJO584:NJQ584 NTK584:NTM584 ODG584:ODI584 ONC584:ONE584 OWY584:OXA584 PGU584:PGW584 PQQ584:PQS584 QAM584:QAO584 QKI584:QKK584 QUE584:QUG584 REA584:REC584 RNW584:RNY584 RXS584:RXU584 SHO584:SHQ584 SRK584:SRM584 TBG584:TBI584 TLC584:TLE584 TUY584:TVA584 UEU584:UEW584 UOQ584:UOS584 UYM584:UYO584 VII584:VIK584 VSE584:VSG584 WCA584:WCC584 WLW584:WLY584 WVS584:WVU584" xr:uid="{2A860CDA-6B6E-4B15-9E89-8BEBB98CFC24}">
      <formula1>"X, -----"</formula1>
    </dataValidation>
  </dataValidations>
  <hyperlinks>
    <hyperlink ref="R550" location="Working!A1" display="General" xr:uid="{8D313E7E-F92A-403C-B92F-E420EAE86014}"/>
    <hyperlink ref="S550" location="Working!A66" display="General 2" xr:uid="{A00A1E76-A235-4196-8C1C-EFC3FDE2B9E5}"/>
    <hyperlink ref="T550" location="Working!A120" display="Part 1" xr:uid="{71D045FC-F411-4115-9D8B-689BEAB24B0B}"/>
    <hyperlink ref="U550" location="Working!A217" display="Part 2" xr:uid="{73807243-C79F-46C4-A949-1F849C430E02}"/>
    <hyperlink ref="V550" location="Working!A282" display="Part 3" xr:uid="{2B9925EF-CEB2-484F-891C-4D17FB476E30}"/>
    <hyperlink ref="W550" location="Working!A376" display="Part 4" xr:uid="{E7602C32-D0BE-478C-9162-C5350AE1E0B9}"/>
    <hyperlink ref="X550" location="Working!A476" display="Part 5" xr:uid="{7474075D-27DB-4FB9-8F73-3C5C18815087}"/>
    <hyperlink ref="Y550" location="Working!L572" display="Logo Use" xr:uid="{0F6B7E55-F5CC-41A7-844A-08CCE58AC504}"/>
    <hyperlink ref="R456" location="Working!A1" display="General" xr:uid="{9157317B-B383-4024-BF12-3479DEBE8659}"/>
    <hyperlink ref="S456" location="Working!A66" display="General 2" xr:uid="{BBF459DC-2149-4069-B68D-8B24D5529CD3}"/>
    <hyperlink ref="T456" location="Working!A120" display="Part 1" xr:uid="{0FE64279-C334-401A-B021-ACEE8F39DFD0}"/>
    <hyperlink ref="U456" location="Working!A217" display="Part 2" xr:uid="{6AB18182-6065-4C88-B4F0-958419890A17}"/>
    <hyperlink ref="V456" location="Working!A282" display="Part 3" xr:uid="{BBF9A1C3-8285-43B2-B03B-DB4C25B684D5}"/>
    <hyperlink ref="W456" location="Working!A376" display="Part 4" xr:uid="{3C2E22CB-DADB-4F5F-81B3-594288435E1F}"/>
    <hyperlink ref="X456" location="Working!A476" display="Part 5" xr:uid="{4E56978A-4A28-4BB9-8697-AF25E23E8757}"/>
    <hyperlink ref="Y456" location="Working!L572" display="Logo Use" xr:uid="{35556B67-AB88-4164-A789-0722B51EA49D}"/>
    <hyperlink ref="R362" location="Working!A1" display="General" xr:uid="{BA00075A-61F9-4D67-9C16-E483409F16C9}"/>
    <hyperlink ref="S362" location="Working!A66" display="General 2" xr:uid="{0FB863B2-26BB-4A69-A0DE-499036FEEF5C}"/>
    <hyperlink ref="T362" location="Working!A120" display="Part 1" xr:uid="{9F8ED0EC-56B0-4DED-8C75-056F07B7118C}"/>
    <hyperlink ref="U362" location="Working!A217" display="Part 2" xr:uid="{F90129A5-FCF9-485B-9F34-160EA2220D43}"/>
    <hyperlink ref="V362" location="Working!A282" display="Part 3" xr:uid="{D6EC93C2-A152-4E69-9ACC-6AC60C3B1400}"/>
    <hyperlink ref="W362" location="Working!A376" display="Part 4" xr:uid="{F7F059B8-9DBE-4717-857F-7A8D43ECBA8A}"/>
    <hyperlink ref="X362" location="Working!A476" display="Part 5" xr:uid="{D5122170-FFBE-4FDC-A997-A24F80F765EA}"/>
    <hyperlink ref="Y362" location="Working!L572" display="Logo Use" xr:uid="{ADBD2D64-50D7-4D16-B968-86B1ADF9F93E}"/>
    <hyperlink ref="R266" location="Working!A1" display="General" xr:uid="{86F70ABD-4025-40AA-8458-58BD8881756F}"/>
    <hyperlink ref="S266" location="Working!A66" display="General 2" xr:uid="{EC2C27E9-19B3-46BD-B532-C9BF23B88BFF}"/>
    <hyperlink ref="T266" location="Working!A120" display="Part 1" xr:uid="{893AD8BA-EB00-4A40-91B4-863C9C6745D7}"/>
    <hyperlink ref="U266" location="Working!A217" display="Part 2" xr:uid="{E53225BF-ACE6-41E8-80F7-46BDC5247181}"/>
    <hyperlink ref="V266" location="Working!A282" display="Part 3" xr:uid="{DDE25C60-2CF2-4D1D-875F-A99E80FA567B}"/>
    <hyperlink ref="W266" location="Working!A376" display="Part 4" xr:uid="{E8A4C2CA-F639-40C9-83EE-79A9BC37F05B}"/>
    <hyperlink ref="X266" location="Working!A476" display="Part 5" xr:uid="{4F6A9D64-10F3-4638-962C-DC9946ACFA62}"/>
    <hyperlink ref="Y266" location="Working!L572" display="Logo Use" xr:uid="{43FAF537-7766-4235-8847-CCA5291EAB04}"/>
    <hyperlink ref="R204" location="Working!A1" display="General" xr:uid="{F4C79BA5-A5F9-4E1D-B06A-22EF8F58AA19}"/>
    <hyperlink ref="S204" location="Working!A66" display="General 2" xr:uid="{9C9CFEC7-6559-484E-8A4B-3A56D714B445}"/>
    <hyperlink ref="T204" location="Working!A120" display="Part 1" xr:uid="{B650D9EA-7A25-4F05-A233-23713E723594}"/>
    <hyperlink ref="U204" location="Working!A217" display="Part 2" xr:uid="{B0A51013-B684-48AD-B2AC-B28A0BC1AC91}"/>
    <hyperlink ref="V204" location="Working!A282" display="Part 3" xr:uid="{06690D27-EBEC-4946-BDCF-C21F6933C5F2}"/>
    <hyperlink ref="W204" location="Working!A376" display="Part 4" xr:uid="{B74A4262-569B-4DA2-8D35-324E4662627C}"/>
    <hyperlink ref="X204" location="Working!A476" display="Part 5" xr:uid="{AFC6F0FF-8FAC-44A0-A8C4-4D6B0BF1342D}"/>
    <hyperlink ref="Y204" location="Working!L572" display="Logo Use" xr:uid="{640EFE23-6E1A-4E3B-A420-025DF83B4CA3}"/>
    <hyperlink ref="R107" location="Working!A1" display="General" xr:uid="{98D5FF00-F2AE-4B1C-B06E-4D9E7C8A6351}"/>
    <hyperlink ref="S107" location="Working!A66" display="General 2" xr:uid="{7908780A-1D43-4FDF-8C2C-1D958FDDE1DB}"/>
    <hyperlink ref="T107" location="Working!A120" display="Part 1" xr:uid="{ABFE6BB9-435A-4F60-ACCC-A2832C4CFC9E}"/>
    <hyperlink ref="U107" location="Working!A217" display="Part 2" xr:uid="{D8E1F5DB-05E0-4EBF-84FB-283C886CEBA8}"/>
    <hyperlink ref="V107" location="Working!A282" display="Part 3" xr:uid="{BF66CB69-FADA-41B0-8655-43E7D04BC972}"/>
    <hyperlink ref="W107" location="Working!A376" display="Part 4" xr:uid="{1CD812C6-9ECC-4672-9987-5A5E50BAC7F5}"/>
    <hyperlink ref="X107" location="Working!A476" display="Part 5" xr:uid="{62BD1527-3A67-46F8-8C62-9307F594B458}"/>
    <hyperlink ref="Y107" location="Working!L572" display="Logo Use" xr:uid="{264F53CB-9C60-4EFC-9493-3178C75ECDE9}"/>
    <hyperlink ref="R55" location="Working!A1" display="General" xr:uid="{DCDBC659-8D8A-4797-BD0A-5DF794AF714F}"/>
    <hyperlink ref="S55" location="Working!A66" display="General 2" xr:uid="{E617F3DB-E3D3-4581-980C-719BF0692215}"/>
    <hyperlink ref="T55" location="Working!A120" display="Part 1" xr:uid="{9F667C1D-7D38-4F1F-AE56-60675751E6A4}"/>
    <hyperlink ref="U55" location="Working!A217" display="Part 2" xr:uid="{6AC57C54-6DCF-4A71-B555-F9F202DFEA25}"/>
    <hyperlink ref="V55" location="Working!A282" display="Part 3" xr:uid="{42A03A2E-E27E-4A70-8ADC-16D90DE3FCA8}"/>
    <hyperlink ref="W55" location="Working!A376" display="Part 4" xr:uid="{1F9C55B3-E534-4283-860A-8832CB4ED36D}"/>
    <hyperlink ref="X55" location="Working!A476" display="Part 5" xr:uid="{0E0CB5A2-7F98-43B0-A1D9-8A923482D7FC}"/>
    <hyperlink ref="Y55" location="Working!L572" display="Logo Use" xr:uid="{5EA436BD-E27A-48D0-AA90-C0CF8D49E6A5}"/>
    <hyperlink ref="R4" location="Working!A1" display="General" xr:uid="{298E156F-CFD4-491C-A821-7185185111BF}"/>
    <hyperlink ref="S4" location="Working!A66" display="General 2" xr:uid="{5CBFD6CA-A3E4-4D51-961E-2830AE2A33F3}"/>
    <hyperlink ref="T4" location="Working!A120" display="Part 1" xr:uid="{0C2608E5-7E79-4A46-917D-CFD29187A046}"/>
    <hyperlink ref="U4" location="Working!A217" display="Part 2" xr:uid="{57CDAE63-5CEE-4E98-8EA1-3C8B41A787CA}"/>
    <hyperlink ref="V4" location="Working!A282" display="Part 3" xr:uid="{6A7E3217-12CC-486A-A181-FC93194F23C6}"/>
    <hyperlink ref="W4" location="Working!A376" display="Part 4" xr:uid="{09735702-4457-4C60-A845-AA0F771A5AA5}"/>
    <hyperlink ref="X4" location="Working!A476" display="Part 5" xr:uid="{B81569F3-1142-4027-8901-24B4157EF439}"/>
    <hyperlink ref="Y4" location="Working!L572" display="Logo Use" xr:uid="{8FD2E637-0417-49CD-8542-B1921F8D582C}"/>
  </hyperlinks>
  <pageMargins left="0.45" right="0.45"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32" id="{15943BD2-F240-4E8A-ABF2-1C450B3A261E}">
            <xm:f>AND('Page 1-3'!$P$75&gt;0, $A$111=0)</xm:f>
            <x14:dxf>
              <fill>
                <patternFill>
                  <bgColor rgb="FFFFFF00"/>
                </patternFill>
              </fill>
            </x14:dxf>
          </x14:cfRule>
          <xm:sqref>A111:O111</xm:sqref>
        </x14:conditionalFormatting>
        <x14:conditionalFormatting xmlns:xm="http://schemas.microsoft.com/office/excel/2006/main">
          <x14:cfRule type="expression" priority="160" id="{0E86FA50-DD5C-4B41-A800-FBFAFB9F9468}">
            <xm:f>AND($L$463&gt;0, 'Page 1-3'!$P$83&gt;0, $B$465=0)</xm:f>
            <x14:dxf>
              <fill>
                <patternFill>
                  <bgColor rgb="FFFFFF00"/>
                </patternFill>
              </fill>
            </x14:dxf>
          </x14:cfRule>
          <xm:sqref>B465:J465</xm:sqref>
        </x14:conditionalFormatting>
        <x14:conditionalFormatting xmlns:xm="http://schemas.microsoft.com/office/excel/2006/main">
          <x14:cfRule type="expression" priority="161" id="{4C07F2E7-DE9C-4986-A3D1-F3EECD36582E}">
            <xm:f>AND($L$458&gt;0, 'Page 1-3'!$P$83&gt;0, $C$459=0)</xm:f>
            <x14:dxf>
              <fill>
                <patternFill>
                  <bgColor rgb="FFFFFF00"/>
                </patternFill>
              </fill>
            </x14:dxf>
          </x14:cfRule>
          <xm:sqref>C459:J459</xm:sqref>
        </x14:conditionalFormatting>
        <x14:conditionalFormatting xmlns:xm="http://schemas.microsoft.com/office/excel/2006/main">
          <x14:cfRule type="expression" priority="733" id="{BBD36935-081C-4631-952D-035A10DED2FA}">
            <xm:f>AND('Page 1-3'!$P$75&gt;0, $D$109=0)</xm:f>
            <x14:dxf>
              <fill>
                <patternFill>
                  <bgColor rgb="FFFFFF00"/>
                </patternFill>
              </fill>
            </x14:dxf>
          </x14:cfRule>
          <xm:sqref>D109</xm:sqref>
        </x14:conditionalFormatting>
        <x14:conditionalFormatting xmlns:xm="http://schemas.microsoft.com/office/excel/2006/main">
          <x14:cfRule type="expression" priority="714" id="{A757E718-9863-4239-AAB1-28400562450C}">
            <xm:f>AND($L128="", $M128="", 'Page 1-3'!$P$75&gt;0)</xm:f>
            <x14:dxf>
              <fill>
                <patternFill>
                  <bgColor rgb="FFFFFF00"/>
                </patternFill>
              </fill>
            </x14:dxf>
          </x14:cfRule>
          <xm:sqref>L128:M128</xm:sqref>
        </x14:conditionalFormatting>
        <x14:conditionalFormatting xmlns:xm="http://schemas.microsoft.com/office/excel/2006/main">
          <x14:cfRule type="expression" priority="702" id="{D1E96BF4-2FE0-477B-B6FA-134C362C8451}">
            <xm:f>AND($L156="", $M156="", 'Page 1-3'!$P$75&gt;0, $A$148="Option A")</xm:f>
            <x14:dxf>
              <fill>
                <patternFill>
                  <bgColor rgb="FFFFFF00"/>
                </patternFill>
              </fill>
            </x14:dxf>
          </x14:cfRule>
          <xm:sqref>L156:M156</xm:sqref>
        </x14:conditionalFormatting>
        <x14:conditionalFormatting xmlns:xm="http://schemas.microsoft.com/office/excel/2006/main">
          <x14:cfRule type="expression" priority="691" id="{CA7D7A9A-9E17-4E65-A1B9-DEE7A2E1A628}">
            <xm:f>AND($L158="", $M158="", 'Page 1-3'!$P$75&gt;0, $A$148="Option A")</xm:f>
            <x14:dxf>
              <fill>
                <patternFill>
                  <bgColor rgb="FFFFFF00"/>
                </patternFill>
              </fill>
            </x14:dxf>
          </x14:cfRule>
          <xm:sqref>L158:M158</xm:sqref>
        </x14:conditionalFormatting>
        <x14:conditionalFormatting xmlns:xm="http://schemas.microsoft.com/office/excel/2006/main">
          <x14:cfRule type="expression" priority="685" id="{C59EFCB8-9CC7-455F-83DF-25CA59FC5F52}">
            <xm:f>AND($L167="", $M167="", 'Page 1-3'!$P$75&gt;0, $A$148="Option B")</xm:f>
            <x14:dxf>
              <fill>
                <patternFill>
                  <bgColor rgb="FFFFFF00"/>
                </patternFill>
              </fill>
            </x14:dxf>
          </x14:cfRule>
          <xm:sqref>L167:M167</xm:sqref>
        </x14:conditionalFormatting>
        <x14:conditionalFormatting xmlns:xm="http://schemas.microsoft.com/office/excel/2006/main">
          <x14:cfRule type="expression" priority="682" id="{1CFA2E7B-7649-4F83-A2A2-C9C16279207F}">
            <xm:f>AND($L169="", $M169="", 'Page 1-3'!$P$75&gt;0, $A$148="Option B")</xm:f>
            <x14:dxf>
              <fill>
                <patternFill>
                  <bgColor rgb="FFFFFF00"/>
                </patternFill>
              </fill>
            </x14:dxf>
          </x14:cfRule>
          <xm:sqref>L169:M169</xm:sqref>
        </x14:conditionalFormatting>
        <x14:conditionalFormatting xmlns:xm="http://schemas.microsoft.com/office/excel/2006/main">
          <x14:cfRule type="expression" priority="679" id="{3410B059-2B8B-4A4E-A5E0-B5307E679065}">
            <xm:f>AND($L173="", $M173="", 'Page 1-3'!$P$75&gt;0, $A$148="Option B")</xm:f>
            <x14:dxf>
              <fill>
                <patternFill>
                  <bgColor rgb="FFFFFF00"/>
                </patternFill>
              </fill>
            </x14:dxf>
          </x14:cfRule>
          <xm:sqref>L173:M173</xm:sqref>
        </x14:conditionalFormatting>
        <x14:conditionalFormatting xmlns:xm="http://schemas.microsoft.com/office/excel/2006/main">
          <x14:cfRule type="expression" priority="673" id="{4E22AE38-4D69-4D69-B451-71C5651E94E2}">
            <xm:f>AND($L176="", $M176="", 'Page 1-3'!$P$75&gt;0, $A$148="Option C")</xm:f>
            <x14:dxf>
              <fill>
                <patternFill>
                  <bgColor rgb="FFFFFF00"/>
                </patternFill>
              </fill>
            </x14:dxf>
          </x14:cfRule>
          <xm:sqref>L176:M176</xm:sqref>
        </x14:conditionalFormatting>
        <x14:conditionalFormatting xmlns:xm="http://schemas.microsoft.com/office/excel/2006/main">
          <x14:cfRule type="expression" priority="614" id="{7DEE9068-A36F-4BB3-94A5-768586FE6C17}">
            <xm:f>AND($L180="", $M180="", 'Page 1-3'!$P$75&gt;0)</xm:f>
            <x14:dxf>
              <fill>
                <patternFill>
                  <bgColor rgb="FFFFFF00"/>
                </patternFill>
              </fill>
            </x14:dxf>
          </x14:cfRule>
          <xm:sqref>L180:M180</xm:sqref>
        </x14:conditionalFormatting>
        <x14:conditionalFormatting xmlns:xm="http://schemas.microsoft.com/office/excel/2006/main">
          <x14:cfRule type="expression" priority="670" id="{0FD6D846-B4AD-4A61-A3AB-13455DCEE388}">
            <xm:f>AND($L206="", $M206="", 'Page 1-3'!$P$77&gt;0)</xm:f>
            <x14:dxf>
              <fill>
                <patternFill>
                  <bgColor rgb="FFFFFF00"/>
                </patternFill>
              </fill>
            </x14:dxf>
          </x14:cfRule>
          <xm:sqref>L206:M206</xm:sqref>
        </x14:conditionalFormatting>
        <x14:conditionalFormatting xmlns:xm="http://schemas.microsoft.com/office/excel/2006/main">
          <x14:cfRule type="expression" priority="612" id="{EE2B95B0-341D-4747-A332-466B24563C87}">
            <xm:f>AND($L218="", $M218="", 'Page 1-3'!$P$77&gt;0)</xm:f>
            <x14:dxf>
              <fill>
                <patternFill>
                  <bgColor rgb="FFFFFF00"/>
                </patternFill>
              </fill>
            </x14:dxf>
          </x14:cfRule>
          <xm:sqref>L218:M218</xm:sqref>
        </x14:conditionalFormatting>
        <x14:conditionalFormatting xmlns:xm="http://schemas.microsoft.com/office/excel/2006/main">
          <x14:cfRule type="expression" priority="610" id="{857D20D6-6105-46B9-BC78-BD0D4C227066}">
            <xm:f>AND($L236="", $M236="", 'Page 1-3'!$P$77&gt;0)</xm:f>
            <x14:dxf>
              <fill>
                <patternFill>
                  <bgColor rgb="FFFFFF00"/>
                </patternFill>
              </fill>
            </x14:dxf>
          </x14:cfRule>
          <xm:sqref>L236:M236</xm:sqref>
        </x14:conditionalFormatting>
        <x14:conditionalFormatting xmlns:xm="http://schemas.microsoft.com/office/excel/2006/main">
          <x14:cfRule type="expression" priority="604" id="{AF0FA2E8-0C8F-4D9E-9F1D-BF5738C99834}">
            <xm:f>AND($L244="", $M244="", 'Page 1-3'!$P$77&gt;0)</xm:f>
            <x14:dxf>
              <fill>
                <patternFill>
                  <bgColor rgb="FFFFFF00"/>
                </patternFill>
              </fill>
            </x14:dxf>
          </x14:cfRule>
          <xm:sqref>L244:M244</xm:sqref>
        </x14:conditionalFormatting>
        <x14:conditionalFormatting xmlns:xm="http://schemas.microsoft.com/office/excel/2006/main">
          <x14:cfRule type="expression" priority="606" id="{0EFE88C7-9D82-488E-B1F4-FE9EC5A1B05B}">
            <xm:f>AND($L252="", $M252="", 'Page 1-3'!$P$77&gt;0)</xm:f>
            <x14:dxf>
              <fill>
                <patternFill>
                  <bgColor rgb="FFFFFF00"/>
                </patternFill>
              </fill>
            </x14:dxf>
          </x14:cfRule>
          <xm:sqref>L252:M252</xm:sqref>
        </x14:conditionalFormatting>
        <x14:conditionalFormatting xmlns:xm="http://schemas.microsoft.com/office/excel/2006/main">
          <x14:cfRule type="expression" priority="600" id="{8FF3440A-28D0-4B60-AF5B-EC1D42481C23}">
            <xm:f>AND($L270="", $M270="", 'Page 1-3'!$P$79&gt;0)</xm:f>
            <x14:dxf>
              <fill>
                <patternFill>
                  <bgColor rgb="FFFFFF00"/>
                </patternFill>
              </fill>
            </x14:dxf>
          </x14:cfRule>
          <xm:sqref>L270:M270</xm:sqref>
        </x14:conditionalFormatting>
        <x14:conditionalFormatting xmlns:xm="http://schemas.microsoft.com/office/excel/2006/main">
          <x14:cfRule type="expression" priority="564" id="{DECEBE59-07F0-4249-8A78-CB3A70A12618}">
            <xm:f>AND($L286="", $M286="", 'Page 1-3'!$P$79&gt;0)</xm:f>
            <x14:dxf>
              <fill>
                <patternFill>
                  <bgColor rgb="FFFFFF00"/>
                </patternFill>
              </fill>
            </x14:dxf>
          </x14:cfRule>
          <xm:sqref>L286:M286</xm:sqref>
        </x14:conditionalFormatting>
        <x14:conditionalFormatting xmlns:xm="http://schemas.microsoft.com/office/excel/2006/main">
          <x14:cfRule type="expression" priority="562" id="{40164C2F-AF5F-4F88-AA95-821C12A118F7}">
            <xm:f>AND($L295="", $M295="", 'Page 1-3'!$P$79&gt;0)</xm:f>
            <x14:dxf>
              <fill>
                <patternFill>
                  <bgColor rgb="FFFFFF00"/>
                </patternFill>
              </fill>
            </x14:dxf>
          </x14:cfRule>
          <xm:sqref>L295:M295</xm:sqref>
        </x14:conditionalFormatting>
        <x14:conditionalFormatting xmlns:xm="http://schemas.microsoft.com/office/excel/2006/main">
          <x14:cfRule type="expression" priority="560" id="{F4472F4D-4AE1-45B3-9FC8-76CB6EAF9527}">
            <xm:f>AND($L307="", $M307="", 'Page 1-3'!$P$79&gt;0)</xm:f>
            <x14:dxf>
              <fill>
                <patternFill>
                  <bgColor rgb="FFFFFF00"/>
                </patternFill>
              </fill>
            </x14:dxf>
          </x14:cfRule>
          <xm:sqref>L307:M307</xm:sqref>
        </x14:conditionalFormatting>
        <x14:conditionalFormatting xmlns:xm="http://schemas.microsoft.com/office/excel/2006/main">
          <x14:cfRule type="expression" priority="558" id="{3A13B0C8-1D4E-4563-8993-5CEEAE16C7CE}">
            <xm:f>AND($L309="", $M309="", 'Page 1-3'!$P$79&gt;0)</xm:f>
            <x14:dxf>
              <fill>
                <patternFill>
                  <bgColor rgb="FFFFFF00"/>
                </patternFill>
              </fill>
            </x14:dxf>
          </x14:cfRule>
          <xm:sqref>L309:M309</xm:sqref>
        </x14:conditionalFormatting>
        <x14:conditionalFormatting xmlns:xm="http://schemas.microsoft.com/office/excel/2006/main">
          <x14:cfRule type="expression" priority="556" id="{D6AE9C18-1E77-4308-8945-9ADB9917E199}">
            <xm:f>AND($L313="", $M313="", 'Page 1-3'!$P$79&gt;0)</xm:f>
            <x14:dxf>
              <fill>
                <patternFill>
                  <bgColor rgb="FFFFFF00"/>
                </patternFill>
              </fill>
            </x14:dxf>
          </x14:cfRule>
          <xm:sqref>L313:M313</xm:sqref>
        </x14:conditionalFormatting>
        <x14:conditionalFormatting xmlns:xm="http://schemas.microsoft.com/office/excel/2006/main">
          <x14:cfRule type="expression" priority="554" id="{71EE13E4-FBAD-4F6D-87D1-0A6CE9896F3B}">
            <xm:f>AND($L315="", $M315="", 'Page 1-3'!$P$79&gt;0)</xm:f>
            <x14:dxf>
              <fill>
                <patternFill>
                  <bgColor rgb="FFFFFF00"/>
                </patternFill>
              </fill>
            </x14:dxf>
          </x14:cfRule>
          <xm:sqref>L315:M315</xm:sqref>
        </x14:conditionalFormatting>
        <x14:conditionalFormatting xmlns:xm="http://schemas.microsoft.com/office/excel/2006/main">
          <x14:cfRule type="expression" priority="552" id="{3F89C8F7-D97C-492C-8C01-8B050536CD58}">
            <xm:f>AND($L319="", $M319="", 'Page 1-3'!$P$79&gt;0)</xm:f>
            <x14:dxf>
              <fill>
                <patternFill>
                  <bgColor rgb="FFFFFF00"/>
                </patternFill>
              </fill>
            </x14:dxf>
          </x14:cfRule>
          <xm:sqref>L319:M319</xm:sqref>
        </x14:conditionalFormatting>
        <x14:conditionalFormatting xmlns:xm="http://schemas.microsoft.com/office/excel/2006/main">
          <x14:cfRule type="expression" priority="550" id="{ABD66426-064A-4FBF-AA31-0C07A9344C26}">
            <xm:f>AND($L323="", $M323="", 'Page 1-3'!$P$79&gt;0)</xm:f>
            <x14:dxf>
              <fill>
                <patternFill>
                  <bgColor rgb="FFFFFF00"/>
                </patternFill>
              </fill>
            </x14:dxf>
          </x14:cfRule>
          <xm:sqref>L323:M323</xm:sqref>
        </x14:conditionalFormatting>
        <x14:conditionalFormatting xmlns:xm="http://schemas.microsoft.com/office/excel/2006/main">
          <x14:cfRule type="expression" priority="548" id="{2A25C2AA-BAC2-4E16-A687-67B636373910}">
            <xm:f>AND($L327="", $M327="", 'Page 1-3'!$P$79&gt;0)</xm:f>
            <x14:dxf>
              <fill>
                <patternFill>
                  <bgColor rgb="FFFFFF00"/>
                </patternFill>
              </fill>
            </x14:dxf>
          </x14:cfRule>
          <xm:sqref>L327:M327</xm:sqref>
        </x14:conditionalFormatting>
        <x14:conditionalFormatting xmlns:xm="http://schemas.microsoft.com/office/excel/2006/main">
          <x14:cfRule type="expression" priority="546" id="{4AD27345-5AF0-47A4-97EB-E1C9E32E7763}">
            <xm:f>AND($L329="", $M329="", 'Page 1-3'!$P$79&gt;0)</xm:f>
            <x14:dxf>
              <fill>
                <patternFill>
                  <bgColor rgb="FFFFFF00"/>
                </patternFill>
              </fill>
            </x14:dxf>
          </x14:cfRule>
          <xm:sqref>L329:M329</xm:sqref>
        </x14:conditionalFormatting>
        <x14:conditionalFormatting xmlns:xm="http://schemas.microsoft.com/office/excel/2006/main">
          <x14:cfRule type="expression" priority="544" id="{A7C331D9-F479-40D4-97D2-319294410CD2}">
            <xm:f>AND($L333="", $M333="", 'Page 1-3'!$P$79&gt;0)</xm:f>
            <x14:dxf>
              <fill>
                <patternFill>
                  <bgColor rgb="FFFFFF00"/>
                </patternFill>
              </fill>
            </x14:dxf>
          </x14:cfRule>
          <xm:sqref>L333:M333</xm:sqref>
        </x14:conditionalFormatting>
        <x14:conditionalFormatting xmlns:xm="http://schemas.microsoft.com/office/excel/2006/main">
          <x14:cfRule type="expression" priority="542" id="{87741194-1CFD-48FE-B3A1-C06F410FF815}">
            <xm:f>AND($L337="", $M337="", 'Page 1-3'!$P$79&gt;0)</xm:f>
            <x14:dxf>
              <fill>
                <patternFill>
                  <bgColor rgb="FFFFFF00"/>
                </patternFill>
              </fill>
            </x14:dxf>
          </x14:cfRule>
          <xm:sqref>L337:M337</xm:sqref>
        </x14:conditionalFormatting>
        <x14:conditionalFormatting xmlns:xm="http://schemas.microsoft.com/office/excel/2006/main">
          <x14:cfRule type="expression" priority="540" id="{63E107C4-17EB-4543-96FD-DBE31E5AAB8C}">
            <xm:f>AND($L339="", $M339="", 'Page 1-3'!$P$79&gt;0)</xm:f>
            <x14:dxf>
              <fill>
                <patternFill>
                  <bgColor rgb="FFFFFF00"/>
                </patternFill>
              </fill>
            </x14:dxf>
          </x14:cfRule>
          <xm:sqref>L339:M339</xm:sqref>
        </x14:conditionalFormatting>
        <x14:conditionalFormatting xmlns:xm="http://schemas.microsoft.com/office/excel/2006/main">
          <x14:cfRule type="expression" priority="538" id="{6826895B-6ECD-4FF1-9DFA-EA7ACE36559D}">
            <xm:f>AND($L343="", $M343="", 'Page 1-3'!$P$79&gt;0)</xm:f>
            <x14:dxf>
              <fill>
                <patternFill>
                  <bgColor rgb="FFFFFF00"/>
                </patternFill>
              </fill>
            </x14:dxf>
          </x14:cfRule>
          <xm:sqref>L343:M343</xm:sqref>
        </x14:conditionalFormatting>
        <x14:conditionalFormatting xmlns:xm="http://schemas.microsoft.com/office/excel/2006/main">
          <x14:cfRule type="expression" priority="536" id="{6C278AE6-58B5-4400-BD85-F47C027811CD}">
            <xm:f>AND($L347="", $M347="", 'Page 1-3'!$P$79&gt;0)</xm:f>
            <x14:dxf>
              <fill>
                <patternFill>
                  <bgColor rgb="FFFFFF00"/>
                </patternFill>
              </fill>
            </x14:dxf>
          </x14:cfRule>
          <xm:sqref>L347:M347</xm:sqref>
        </x14:conditionalFormatting>
        <x14:conditionalFormatting xmlns:xm="http://schemas.microsoft.com/office/excel/2006/main">
          <x14:cfRule type="expression" priority="522" id="{16DFAC9E-C12B-4BE6-89A5-F79D921FB4F0}">
            <xm:f>AND($L419="", $M419="", 'Page 1-3'!$P$81&gt;0)</xm:f>
            <x14:dxf>
              <fill>
                <patternFill>
                  <bgColor rgb="FFFFFF00"/>
                </patternFill>
              </fill>
            </x14:dxf>
          </x14:cfRule>
          <xm:sqref>L419:M419</xm:sqref>
        </x14:conditionalFormatting>
        <x14:conditionalFormatting xmlns:xm="http://schemas.microsoft.com/office/excel/2006/main">
          <x14:cfRule type="expression" priority="520" id="{6D1738DC-7F34-4402-AB0A-9C0C67124BAF}">
            <xm:f>AND($L421="", $M421="", 'Page 1-3'!$P$81&gt;0)</xm:f>
            <x14:dxf>
              <fill>
                <patternFill>
                  <bgColor rgb="FFFFFF00"/>
                </patternFill>
              </fill>
            </x14:dxf>
          </x14:cfRule>
          <xm:sqref>L421:M421</xm:sqref>
        </x14:conditionalFormatting>
        <x14:conditionalFormatting xmlns:xm="http://schemas.microsoft.com/office/excel/2006/main">
          <x14:cfRule type="expression" priority="518" id="{FF8FAC80-57C7-47E7-9F0B-A0F5CFEECD38}">
            <xm:f>AND($L425="", $M425="", 'Page 1-3'!$P$81&gt;0)</xm:f>
            <x14:dxf>
              <fill>
                <patternFill>
                  <bgColor rgb="FFFFFF00"/>
                </patternFill>
              </fill>
            </x14:dxf>
          </x14:cfRule>
          <xm:sqref>L425:M425</xm:sqref>
        </x14:conditionalFormatting>
        <x14:conditionalFormatting xmlns:xm="http://schemas.microsoft.com/office/excel/2006/main">
          <x14:cfRule type="expression" priority="516" id="{25097A02-BB41-4995-8AB5-E16A4693441F}">
            <xm:f>AND($L429="", $M429="", 'Page 1-3'!$P$81&gt;0)</xm:f>
            <x14:dxf>
              <fill>
                <patternFill>
                  <bgColor rgb="FFFFFF00"/>
                </patternFill>
              </fill>
            </x14:dxf>
          </x14:cfRule>
          <xm:sqref>L429:M429</xm:sqref>
        </x14:conditionalFormatting>
        <x14:conditionalFormatting xmlns:xm="http://schemas.microsoft.com/office/excel/2006/main">
          <x14:cfRule type="expression" priority="514" id="{04657D36-42A2-4F2B-A152-873B5EC14CB1}">
            <xm:f>AND($L440="", $M440="", 'Page 1-3'!$P$81&gt;0)</xm:f>
            <x14:dxf>
              <fill>
                <patternFill>
                  <bgColor rgb="FFFFFF00"/>
                </patternFill>
              </fill>
            </x14:dxf>
          </x14:cfRule>
          <xm:sqref>L440:M440</xm:sqref>
        </x14:conditionalFormatting>
        <x14:conditionalFormatting xmlns:xm="http://schemas.microsoft.com/office/excel/2006/main">
          <x14:cfRule type="expression" priority="229" id="{439568F5-C1C2-4BA1-96F5-C2C76A5199D2}">
            <xm:f>AND($L458="", $M458="", 'Page 1-3'!$P$83&gt;0)</xm:f>
            <x14:dxf>
              <fill>
                <patternFill>
                  <bgColor rgb="FFFFFF00"/>
                </patternFill>
              </fill>
            </x14:dxf>
          </x14:cfRule>
          <xm:sqref>L458:M459</xm:sqref>
        </x14:conditionalFormatting>
        <x14:conditionalFormatting xmlns:xm="http://schemas.microsoft.com/office/excel/2006/main">
          <x14:cfRule type="expression" priority="228" id="{21F4157A-2845-4615-8570-7A0E7A8F84AB}">
            <xm:f>AND($L461="", $M461="", 'Page 1-3'!$P$83&gt;0)</xm:f>
            <x14:dxf>
              <fill>
                <patternFill>
                  <bgColor rgb="FFFFFF00"/>
                </patternFill>
              </fill>
            </x14:dxf>
          </x14:cfRule>
          <xm:sqref>L461:M461</xm:sqref>
        </x14:conditionalFormatting>
        <x14:conditionalFormatting xmlns:xm="http://schemas.microsoft.com/office/excel/2006/main">
          <x14:cfRule type="expression" priority="734" id="{CC403DE5-9B93-40AA-AF19-45CB2DC6F602}">
            <xm:f>AND($L114=0, $M114=0, $N114=0, 'Page 1-3'!$P$75&gt;0)</xm:f>
            <x14:dxf>
              <fill>
                <patternFill>
                  <bgColor rgb="FFFFFF00"/>
                </patternFill>
              </fill>
            </x14:dxf>
          </x14:cfRule>
          <xm:sqref>L114:N114</xm:sqref>
        </x14:conditionalFormatting>
        <x14:conditionalFormatting xmlns:xm="http://schemas.microsoft.com/office/excel/2006/main">
          <x14:cfRule type="expression" priority="730" id="{8950F1A0-DCF5-4CAA-8519-830396E4E269}">
            <xm:f>AND($L116=0, $M116=0, $N116=0, 'Page 1-3'!$P$75&gt;0)</xm:f>
            <x14:dxf>
              <fill>
                <patternFill>
                  <bgColor rgb="FFFFFF00"/>
                </patternFill>
              </fill>
            </x14:dxf>
          </x14:cfRule>
          <xm:sqref>L116:N116</xm:sqref>
        </x14:conditionalFormatting>
        <x14:conditionalFormatting xmlns:xm="http://schemas.microsoft.com/office/excel/2006/main">
          <x14:cfRule type="expression" priority="728" id="{F824331D-5391-4707-832E-35CBF57E93BD}">
            <xm:f>AND($L118=0, $M118=0, $N118=0, 'Page 1-3'!$P$75&gt;0)</xm:f>
            <x14:dxf>
              <fill>
                <patternFill>
                  <bgColor rgb="FFFFFF00"/>
                </patternFill>
              </fill>
            </x14:dxf>
          </x14:cfRule>
          <xm:sqref>L118:N118</xm:sqref>
        </x14:conditionalFormatting>
        <x14:conditionalFormatting xmlns:xm="http://schemas.microsoft.com/office/excel/2006/main">
          <x14:cfRule type="expression" priority="726" id="{DE1156B1-4A99-4A00-B133-8A3BDAFD94F4}">
            <xm:f>AND($L122=0, $M122=0, $N122=0, 'Page 1-3'!$P$75&gt;0)</xm:f>
            <x14:dxf>
              <fill>
                <patternFill>
                  <bgColor rgb="FFFFFF00"/>
                </patternFill>
              </fill>
            </x14:dxf>
          </x14:cfRule>
          <xm:sqref>L122:N122</xm:sqref>
        </x14:conditionalFormatting>
        <x14:conditionalFormatting xmlns:xm="http://schemas.microsoft.com/office/excel/2006/main">
          <x14:cfRule type="expression" priority="724" id="{99BAD8B0-49AE-47E9-BD8C-58CA7BB58936}">
            <xm:f>AND($L124=0, $M124=0, $N124=0, 'Page 1-3'!$P$75&gt;0)</xm:f>
            <x14:dxf>
              <fill>
                <patternFill>
                  <bgColor rgb="FFFFFF00"/>
                </patternFill>
              </fill>
            </x14:dxf>
          </x14:cfRule>
          <xm:sqref>L124:N124</xm:sqref>
        </x14:conditionalFormatting>
        <x14:conditionalFormatting xmlns:xm="http://schemas.microsoft.com/office/excel/2006/main">
          <x14:cfRule type="expression" priority="722" id="{CCCAF4CB-D3D6-4AEE-BA0F-0240B98A3812}">
            <xm:f>AND($L132=0, $M132=0, $N132=0, 'Page 1-3'!$P$75&gt;0)</xm:f>
            <x14:dxf>
              <fill>
                <patternFill>
                  <bgColor rgb="FFFFFF00"/>
                </patternFill>
              </fill>
            </x14:dxf>
          </x14:cfRule>
          <xm:sqref>L132:N132</xm:sqref>
        </x14:conditionalFormatting>
        <x14:conditionalFormatting xmlns:xm="http://schemas.microsoft.com/office/excel/2006/main">
          <x14:cfRule type="expression" priority="720" id="{9269CCDC-3478-4D12-A7F9-EF50A4D278BA}">
            <xm:f>AND($L135=0, $M135=0, $N135=0, 'Page 1-3'!$P$75&gt;0)</xm:f>
            <x14:dxf>
              <fill>
                <patternFill>
                  <bgColor rgb="FFFFFF00"/>
                </patternFill>
              </fill>
            </x14:dxf>
          </x14:cfRule>
          <xm:sqref>L135:N135</xm:sqref>
        </x14:conditionalFormatting>
        <x14:conditionalFormatting xmlns:xm="http://schemas.microsoft.com/office/excel/2006/main">
          <x14:cfRule type="expression" priority="718" id="{D25C30B4-92B1-45BA-B7FC-4BA667D0A07E}">
            <xm:f>AND($L137=0, $M137=0, $N137=0, 'Page 1-3'!$P$75&gt;0)</xm:f>
            <x14:dxf>
              <fill>
                <patternFill>
                  <bgColor rgb="FFFFFF00"/>
                </patternFill>
              </fill>
            </x14:dxf>
          </x14:cfRule>
          <xm:sqref>L137:N137</xm:sqref>
        </x14:conditionalFormatting>
        <x14:conditionalFormatting xmlns:xm="http://schemas.microsoft.com/office/excel/2006/main">
          <x14:cfRule type="expression" priority="716" id="{E373DB8A-E1C0-47C1-B611-3B2F7CFF78D5}">
            <xm:f>AND($L139=0, $M139=0, $N139=0, 'Page 1-3'!$P$75&gt;0)</xm:f>
            <x14:dxf>
              <fill>
                <patternFill>
                  <bgColor rgb="FFFFFF00"/>
                </patternFill>
              </fill>
            </x14:dxf>
          </x14:cfRule>
          <xm:sqref>L139:N139</xm:sqref>
        </x14:conditionalFormatting>
        <x14:conditionalFormatting xmlns:xm="http://schemas.microsoft.com/office/excel/2006/main">
          <x14:cfRule type="expression" priority="712" id="{240C1A5C-B32F-4C32-A259-B79EB966C3AD}">
            <xm:f>AND($L141=0, $M141=0, $N141=0, 'Page 1-3'!$P$75&gt;0)</xm:f>
            <x14:dxf>
              <fill>
                <patternFill>
                  <bgColor rgb="FFFFFF00"/>
                </patternFill>
              </fill>
            </x14:dxf>
          </x14:cfRule>
          <xm:sqref>L141:N141</xm:sqref>
        </x14:conditionalFormatting>
        <x14:conditionalFormatting xmlns:xm="http://schemas.microsoft.com/office/excel/2006/main">
          <x14:cfRule type="expression" priority="690" id="{F13692FD-B622-43E5-87E2-4C0AB58D8574}">
            <xm:f>AND($L162="", $M162="", $N162="", 'Page 1-3'!$P$75&gt;0, $A$148="Option A")</xm:f>
            <x14:dxf>
              <fill>
                <patternFill>
                  <bgColor rgb="FFFFFF00"/>
                </patternFill>
              </fill>
            </x14:dxf>
          </x14:cfRule>
          <xm:sqref>L162:N162</xm:sqref>
        </x14:conditionalFormatting>
        <x14:conditionalFormatting xmlns:xm="http://schemas.microsoft.com/office/excel/2006/main">
          <x14:cfRule type="expression" priority="688" id="{0D07BFD0-6D93-4181-8845-828BECC71734}">
            <xm:f>AND($L164="", $M164="", $N164="", 'Page 1-3'!$P$75&gt;0, $A$148="Option A")</xm:f>
            <x14:dxf>
              <fill>
                <patternFill>
                  <bgColor rgb="FFFFFF00"/>
                </patternFill>
              </fill>
            </x14:dxf>
          </x14:cfRule>
          <xm:sqref>L164:N164</xm:sqref>
        </x14:conditionalFormatting>
        <x14:conditionalFormatting xmlns:xm="http://schemas.microsoft.com/office/excel/2006/main">
          <x14:cfRule type="expression" priority="676" id="{C4C22161-5996-440F-8FC1-1C7AF0D2ACCE}">
            <xm:f>AND($L171="", $M171="", $N171="", 'Page 1-3'!$P$75&gt;0, $A$148="Option B")</xm:f>
            <x14:dxf>
              <fill>
                <patternFill>
                  <bgColor rgb="FFFFFF00"/>
                </patternFill>
              </fill>
            </x14:dxf>
          </x14:cfRule>
          <xm:sqref>L171:N171</xm:sqref>
        </x14:conditionalFormatting>
        <x14:conditionalFormatting xmlns:xm="http://schemas.microsoft.com/office/excel/2006/main">
          <x14:cfRule type="expression" priority="710" id="{6878E703-1F26-499D-9B67-5EB32FB49902}">
            <xm:f>AND($L182=0, $M182=0, $N182=0, 'Page 1-3'!$P$75&gt;0)</xm:f>
            <x14:dxf>
              <fill>
                <patternFill>
                  <bgColor rgb="FFFFFF00"/>
                </patternFill>
              </fill>
            </x14:dxf>
          </x14:cfRule>
          <xm:sqref>L182:N182</xm:sqref>
        </x14:conditionalFormatting>
        <x14:conditionalFormatting xmlns:xm="http://schemas.microsoft.com/office/excel/2006/main">
          <x14:cfRule type="expression" priority="708" id="{B2B2240E-4BCE-41A3-AA2E-2A23DC86BD42}">
            <xm:f>AND($L186=0, $M186=0, $N186=0, 'Page 1-3'!$P$75&gt;0)</xm:f>
            <x14:dxf>
              <fill>
                <patternFill>
                  <bgColor rgb="FFFFFF00"/>
                </patternFill>
              </fill>
            </x14:dxf>
          </x14:cfRule>
          <xm:sqref>L186:N186</xm:sqref>
        </x14:conditionalFormatting>
        <x14:conditionalFormatting xmlns:xm="http://schemas.microsoft.com/office/excel/2006/main">
          <x14:cfRule type="expression" priority="706" id="{8F206BD1-9616-4386-9DA3-496806677AB9}">
            <xm:f>AND($L190=0, $M190=0, $N190=0, 'Page 1-3'!$P$75&gt;0)</xm:f>
            <x14:dxf>
              <fill>
                <patternFill>
                  <bgColor rgb="FFFFFF00"/>
                </patternFill>
              </fill>
            </x14:dxf>
          </x14:cfRule>
          <xm:sqref>L190:N190</xm:sqref>
        </x14:conditionalFormatting>
        <x14:conditionalFormatting xmlns:xm="http://schemas.microsoft.com/office/excel/2006/main">
          <x14:cfRule type="expression" priority="668" id="{EE4B691F-C2C7-4A39-8678-A9A47EF07270}">
            <xm:f>AND($L208=0, $M208=0, $N208=0, 'Page 1-3'!$P$77&gt;0)</xm:f>
            <x14:dxf>
              <fill>
                <patternFill>
                  <bgColor rgb="FFFFFF00"/>
                </patternFill>
              </fill>
            </x14:dxf>
          </x14:cfRule>
          <xm:sqref>L208:N208</xm:sqref>
        </x14:conditionalFormatting>
        <x14:conditionalFormatting xmlns:xm="http://schemas.microsoft.com/office/excel/2006/main">
          <x14:cfRule type="expression" priority="666" id="{7D100080-F807-42C3-9597-41F15029156F}">
            <xm:f>AND($L210=0, $M210=0, $N210=0, 'Page 1-3'!$P$77&gt;0)</xm:f>
            <x14:dxf>
              <fill>
                <patternFill>
                  <bgColor rgb="FFFFFF00"/>
                </patternFill>
              </fill>
            </x14:dxf>
          </x14:cfRule>
          <xm:sqref>L210:N210</xm:sqref>
        </x14:conditionalFormatting>
        <x14:conditionalFormatting xmlns:xm="http://schemas.microsoft.com/office/excel/2006/main">
          <x14:cfRule type="expression" priority="664" id="{1E23E84B-8D1C-4F64-99D5-615B5A293697}">
            <xm:f>AND($L212=0, $M212=0, $N212=0, 'Page 1-3'!$P$77&gt;0)</xm:f>
            <x14:dxf>
              <fill>
                <patternFill>
                  <bgColor rgb="FFFFFF00"/>
                </patternFill>
              </fill>
            </x14:dxf>
          </x14:cfRule>
          <xm:sqref>L212:N212</xm:sqref>
        </x14:conditionalFormatting>
        <x14:conditionalFormatting xmlns:xm="http://schemas.microsoft.com/office/excel/2006/main">
          <x14:cfRule type="expression" priority="662" id="{E15BBCDD-1A01-4003-BCD7-48D246DF33B3}">
            <xm:f>AND($L214=0, $M214=0, $N214=0, 'Page 1-3'!$P$77&gt;0)</xm:f>
            <x14:dxf>
              <fill>
                <patternFill>
                  <bgColor rgb="FFFFFF00"/>
                </patternFill>
              </fill>
            </x14:dxf>
          </x14:cfRule>
          <xm:sqref>L214:N214</xm:sqref>
        </x14:conditionalFormatting>
        <x14:conditionalFormatting xmlns:xm="http://schemas.microsoft.com/office/excel/2006/main">
          <x14:cfRule type="expression" priority="660" id="{CDFB632E-EC19-4AF2-B859-4A019551175B}">
            <xm:f>AND($L220=0, $M220=0, $N220=0, 'Page 1-3'!$P$77&gt;0)</xm:f>
            <x14:dxf>
              <fill>
                <patternFill>
                  <bgColor rgb="FFFFFF00"/>
                </patternFill>
              </fill>
            </x14:dxf>
          </x14:cfRule>
          <xm:sqref>L220:N220</xm:sqref>
        </x14:conditionalFormatting>
        <x14:conditionalFormatting xmlns:xm="http://schemas.microsoft.com/office/excel/2006/main">
          <x14:cfRule type="expression" priority="658" id="{C6B53EF0-F18B-4B7D-B6A2-4445163C9BF3}">
            <xm:f>AND($L222=0, $M222=0, $N222=0, 'Page 1-3'!$P$77&gt;0)</xm:f>
            <x14:dxf>
              <fill>
                <patternFill>
                  <bgColor rgb="FFFFFF00"/>
                </patternFill>
              </fill>
            </x14:dxf>
          </x14:cfRule>
          <xm:sqref>L222:N222</xm:sqref>
        </x14:conditionalFormatting>
        <x14:conditionalFormatting xmlns:xm="http://schemas.microsoft.com/office/excel/2006/main">
          <x14:cfRule type="expression" priority="656" id="{D43262FF-70FF-4418-8A24-39FEEE4210E6}">
            <xm:f>AND($L226=0, $M226=0, $N226=0, 'Page 1-3'!$P$77&gt;0)</xm:f>
            <x14:dxf>
              <fill>
                <patternFill>
                  <bgColor rgb="FFFFFF00"/>
                </patternFill>
              </fill>
            </x14:dxf>
          </x14:cfRule>
          <xm:sqref>L226:N226</xm:sqref>
        </x14:conditionalFormatting>
        <x14:conditionalFormatting xmlns:xm="http://schemas.microsoft.com/office/excel/2006/main">
          <x14:cfRule type="expression" priority="654" id="{67A1CB22-B64A-4FB5-945A-97D02DBBEAEF}">
            <xm:f>AND($L228=0, $M228=0, $N228=0, 'Page 1-3'!$P$77&gt;0)</xm:f>
            <x14:dxf>
              <fill>
                <patternFill>
                  <bgColor rgb="FFFFFF00"/>
                </patternFill>
              </fill>
            </x14:dxf>
          </x14:cfRule>
          <xm:sqref>L228:N228</xm:sqref>
        </x14:conditionalFormatting>
        <x14:conditionalFormatting xmlns:xm="http://schemas.microsoft.com/office/excel/2006/main">
          <x14:cfRule type="expression" priority="652" id="{6C452053-8A73-4350-BAF2-F47C4F8394BF}">
            <xm:f>AND($L230=0, $M230=0, $N230=0, 'Page 1-3'!$P$77&gt;0)</xm:f>
            <x14:dxf>
              <fill>
                <patternFill>
                  <bgColor rgb="FFFFFF00"/>
                </patternFill>
              </fill>
            </x14:dxf>
          </x14:cfRule>
          <xm:sqref>L230:N230</xm:sqref>
        </x14:conditionalFormatting>
        <x14:conditionalFormatting xmlns:xm="http://schemas.microsoft.com/office/excel/2006/main">
          <x14:cfRule type="expression" priority="650" id="{9363F6A9-94CA-4C38-8311-BDD1E6253C14}">
            <xm:f>AND($L232=0, $M232=0, $N232=0, 'Page 1-3'!$P$77&gt;0)</xm:f>
            <x14:dxf>
              <fill>
                <patternFill>
                  <bgColor rgb="FFFFFF00"/>
                </patternFill>
              </fill>
            </x14:dxf>
          </x14:cfRule>
          <xm:sqref>L232:N232</xm:sqref>
        </x14:conditionalFormatting>
        <x14:conditionalFormatting xmlns:xm="http://schemas.microsoft.com/office/excel/2006/main">
          <x14:cfRule type="expression" priority="648" id="{3DC3A6C8-4499-4631-98CE-9BDAD110EE87}">
            <xm:f>AND($L234=0, $M234=0, $N234=0, 'Page 1-3'!$P$77&gt;0)</xm:f>
            <x14:dxf>
              <fill>
                <patternFill>
                  <bgColor rgb="FFFFFF00"/>
                </patternFill>
              </fill>
            </x14:dxf>
          </x14:cfRule>
          <xm:sqref>L234:N234</xm:sqref>
        </x14:conditionalFormatting>
        <x14:conditionalFormatting xmlns:xm="http://schemas.microsoft.com/office/excel/2006/main">
          <x14:cfRule type="expression" priority="646" id="{45DCD1CE-446A-4CEA-96AD-4850A12916C8}">
            <xm:f>AND($L238=0, $M238=0, $N238=0, 'Page 1-3'!$P$77&gt;0)</xm:f>
            <x14:dxf>
              <fill>
                <patternFill>
                  <bgColor rgb="FFFFFF00"/>
                </patternFill>
              </fill>
            </x14:dxf>
          </x14:cfRule>
          <xm:sqref>L238:N238</xm:sqref>
        </x14:conditionalFormatting>
        <x14:conditionalFormatting xmlns:xm="http://schemas.microsoft.com/office/excel/2006/main">
          <x14:cfRule type="expression" priority="644" id="{23101EFE-C855-4674-90DB-E9D3B347BFB4}">
            <xm:f>AND($L240=0, $M240=0, $N240=0, 'Page 1-3'!$P$77&gt;0)</xm:f>
            <x14:dxf>
              <fill>
                <patternFill>
                  <bgColor rgb="FFFFFF00"/>
                </patternFill>
              </fill>
            </x14:dxf>
          </x14:cfRule>
          <xm:sqref>L240:N240</xm:sqref>
        </x14:conditionalFormatting>
        <x14:conditionalFormatting xmlns:xm="http://schemas.microsoft.com/office/excel/2006/main">
          <x14:cfRule type="expression" priority="642" id="{2DE33916-327B-4B26-9FCA-75B4B3D1E764}">
            <xm:f>AND($L242=0, $M242=0, $N242=0, 'Page 1-3'!$P$77&gt;0)</xm:f>
            <x14:dxf>
              <fill>
                <patternFill>
                  <bgColor rgb="FFFFFF00"/>
                </patternFill>
              </fill>
            </x14:dxf>
          </x14:cfRule>
          <xm:sqref>L242:N242</xm:sqref>
        </x14:conditionalFormatting>
        <x14:conditionalFormatting xmlns:xm="http://schemas.microsoft.com/office/excel/2006/main">
          <x14:cfRule type="expression" priority="640" id="{6ADCC872-00D2-44CD-AB44-DA7A5E6674C4}">
            <xm:f>AND($L246=0, $M246=0, $N246=0, 'Page 1-3'!$P$77&gt;0)</xm:f>
            <x14:dxf>
              <fill>
                <patternFill>
                  <bgColor rgb="FFFFFF00"/>
                </patternFill>
              </fill>
            </x14:dxf>
          </x14:cfRule>
          <xm:sqref>L246:N246</xm:sqref>
        </x14:conditionalFormatting>
        <x14:conditionalFormatting xmlns:xm="http://schemas.microsoft.com/office/excel/2006/main">
          <x14:cfRule type="expression" priority="638" id="{80431A97-BB57-49EC-ABD6-A1BB4A07D1DF}">
            <xm:f>AND($L250=0, $M250=0, $N250=0, 'Page 1-3'!$P$77&gt;0)</xm:f>
            <x14:dxf>
              <fill>
                <patternFill>
                  <bgColor rgb="FFFFFF00"/>
                </patternFill>
              </fill>
            </x14:dxf>
          </x14:cfRule>
          <xm:sqref>L250:N250</xm:sqref>
        </x14:conditionalFormatting>
        <x14:conditionalFormatting xmlns:xm="http://schemas.microsoft.com/office/excel/2006/main">
          <x14:cfRule type="expression" priority="602" id="{47CB31E6-EE1A-4029-9B9A-340CBD3F460B}">
            <xm:f>AND($L268=0, $M268=0, $N268=0, 'Page 1-3'!$P$79&gt;0)</xm:f>
            <x14:dxf>
              <fill>
                <patternFill>
                  <bgColor rgb="FFFFFF00"/>
                </patternFill>
              </fill>
            </x14:dxf>
          </x14:cfRule>
          <xm:sqref>L268:N268</xm:sqref>
        </x14:conditionalFormatting>
        <x14:conditionalFormatting xmlns:xm="http://schemas.microsoft.com/office/excel/2006/main">
          <x14:cfRule type="expression" priority="598" id="{9C451FCC-1A55-41F9-B82C-1006842F0BDA}">
            <xm:f>AND($L274=0, $M274=0, $N274=0, 'Page 1-3'!$P$79&gt;0)</xm:f>
            <x14:dxf>
              <fill>
                <patternFill>
                  <bgColor rgb="FFFFFF00"/>
                </patternFill>
              </fill>
            </x14:dxf>
          </x14:cfRule>
          <xm:sqref>L274:N274</xm:sqref>
        </x14:conditionalFormatting>
        <x14:conditionalFormatting xmlns:xm="http://schemas.microsoft.com/office/excel/2006/main">
          <x14:cfRule type="expression" priority="596" id="{23FE0D72-D3E8-4972-89B9-C74F74FA2044}">
            <xm:f>AND($L276=0, $M276=0, $N276=0, 'Page 1-3'!$P$79&gt;0)</xm:f>
            <x14:dxf>
              <fill>
                <patternFill>
                  <bgColor rgb="FFFFFF00"/>
                </patternFill>
              </fill>
            </x14:dxf>
          </x14:cfRule>
          <xm:sqref>L276:N276</xm:sqref>
        </x14:conditionalFormatting>
        <x14:conditionalFormatting xmlns:xm="http://schemas.microsoft.com/office/excel/2006/main">
          <x14:cfRule type="expression" priority="594" id="{80DE2AA2-58FD-423F-9A79-3DF55D1953A6}">
            <xm:f>AND($L278=0, $M278=0, $N278=0, 'Page 1-3'!$P$79&gt;0)</xm:f>
            <x14:dxf>
              <fill>
                <patternFill>
                  <bgColor rgb="FFFFFF00"/>
                </patternFill>
              </fill>
            </x14:dxf>
          </x14:cfRule>
          <xm:sqref>L278:N278</xm:sqref>
        </x14:conditionalFormatting>
        <x14:conditionalFormatting xmlns:xm="http://schemas.microsoft.com/office/excel/2006/main">
          <x14:cfRule type="expression" priority="592" id="{D808AFCD-3353-4173-B878-E041B8EC37B6}">
            <xm:f>AND($L280=0, $M280=0, $N280=0, 'Page 1-3'!$P$79&gt;0)</xm:f>
            <x14:dxf>
              <fill>
                <patternFill>
                  <bgColor rgb="FFFFFF00"/>
                </patternFill>
              </fill>
            </x14:dxf>
          </x14:cfRule>
          <xm:sqref>L280:N280</xm:sqref>
        </x14:conditionalFormatting>
        <x14:conditionalFormatting xmlns:xm="http://schemas.microsoft.com/office/excel/2006/main">
          <x14:cfRule type="expression" priority="590" id="{76839100-5D40-4DDE-9698-2A4E90F95ED9}">
            <xm:f>AND($L282=0, $M282=0, $N282=0, 'Page 1-3'!$P$79&gt;0)</xm:f>
            <x14:dxf>
              <fill>
                <patternFill>
                  <bgColor rgb="FFFFFF00"/>
                </patternFill>
              </fill>
            </x14:dxf>
          </x14:cfRule>
          <xm:sqref>L282:N282</xm:sqref>
        </x14:conditionalFormatting>
        <x14:conditionalFormatting xmlns:xm="http://schemas.microsoft.com/office/excel/2006/main">
          <x14:cfRule type="expression" priority="588" id="{D7D7BEB4-2547-4541-BB5D-07C58A6FCF0E}">
            <xm:f>AND($L284=0, $M284=0, $N284=0, 'Page 1-3'!$P$79&gt;0)</xm:f>
            <x14:dxf>
              <fill>
                <patternFill>
                  <bgColor rgb="FFFFFF00"/>
                </patternFill>
              </fill>
            </x14:dxf>
          </x14:cfRule>
          <xm:sqref>L284:N284</xm:sqref>
        </x14:conditionalFormatting>
        <x14:conditionalFormatting xmlns:xm="http://schemas.microsoft.com/office/excel/2006/main">
          <x14:cfRule type="expression" priority="586" id="{D3B9B70C-9210-4BFD-9B2B-C629C85D39B9}">
            <xm:f>AND($L288=0, $M288=0, $N288=0, 'Page 1-3'!$P$79&gt;0)</xm:f>
            <x14:dxf>
              <fill>
                <patternFill>
                  <bgColor rgb="FFFFFF00"/>
                </patternFill>
              </fill>
            </x14:dxf>
          </x14:cfRule>
          <xm:sqref>L288:N288</xm:sqref>
        </x14:conditionalFormatting>
        <x14:conditionalFormatting xmlns:xm="http://schemas.microsoft.com/office/excel/2006/main">
          <x14:cfRule type="expression" priority="584" id="{8E83B7D2-BEAA-4AAA-A2B7-FC34BBC81127}">
            <xm:f>AND($L290=0, $M290=0, $N290=0, 'Page 1-3'!$P$79&gt;0)</xm:f>
            <x14:dxf>
              <fill>
                <patternFill>
                  <bgColor rgb="FFFFFF00"/>
                </patternFill>
              </fill>
            </x14:dxf>
          </x14:cfRule>
          <xm:sqref>L290:N290</xm:sqref>
        </x14:conditionalFormatting>
        <x14:conditionalFormatting xmlns:xm="http://schemas.microsoft.com/office/excel/2006/main">
          <x14:cfRule type="expression" priority="582" id="{E8C3C853-E253-4475-81BB-7D466868B61C}">
            <xm:f>AND($L297=0, $M297=0, $N297=0, 'Page 1-3'!$P$79&gt;0)</xm:f>
            <x14:dxf>
              <fill>
                <patternFill>
                  <bgColor rgb="FFFFFF00"/>
                </patternFill>
              </fill>
            </x14:dxf>
          </x14:cfRule>
          <xm:sqref>L297:N297</xm:sqref>
        </x14:conditionalFormatting>
        <x14:conditionalFormatting xmlns:xm="http://schemas.microsoft.com/office/excel/2006/main">
          <x14:cfRule type="expression" priority="580" id="{8831C2C8-54B4-4F6F-8919-DEF037B94B5A}">
            <xm:f>AND($L299=0, $M299=0, $N299=0, 'Page 1-3'!$P$79&gt;0)</xm:f>
            <x14:dxf>
              <fill>
                <patternFill>
                  <bgColor rgb="FFFFFF00"/>
                </patternFill>
              </fill>
            </x14:dxf>
          </x14:cfRule>
          <xm:sqref>L299:N299</xm:sqref>
        </x14:conditionalFormatting>
        <x14:conditionalFormatting xmlns:xm="http://schemas.microsoft.com/office/excel/2006/main">
          <x14:cfRule type="expression" priority="578" id="{922930CF-1714-4AD8-9D3F-66913642EE30}">
            <xm:f>AND($L303=0, $M303=0, $N303=0, 'Page 1-3'!$P$79&gt;0)</xm:f>
            <x14:dxf>
              <fill>
                <patternFill>
                  <bgColor rgb="FFFFFF00"/>
                </patternFill>
              </fill>
            </x14:dxf>
          </x14:cfRule>
          <xm:sqref>L303:N303</xm:sqref>
        </x14:conditionalFormatting>
        <x14:conditionalFormatting xmlns:xm="http://schemas.microsoft.com/office/excel/2006/main">
          <x14:cfRule type="expression" priority="576" id="{40B4747D-2444-4609-82F8-0BDFAEC9BFFD}">
            <xm:f>AND($L305=0, $M305=0, $N305=0, 'Page 1-3'!$P$79&gt;0)</xm:f>
            <x14:dxf>
              <fill>
                <patternFill>
                  <bgColor rgb="FFFFFF00"/>
                </patternFill>
              </fill>
            </x14:dxf>
          </x14:cfRule>
          <xm:sqref>L305:N305</xm:sqref>
        </x14:conditionalFormatting>
        <x14:conditionalFormatting xmlns:xm="http://schemas.microsoft.com/office/excel/2006/main">
          <x14:cfRule type="expression" priority="574" id="{F23BF21B-D89A-4B1E-B1F6-96CA7C4B5955}">
            <xm:f>AND($L311=0, $M311=0, $N311=0, 'Page 1-3'!$P$79&gt;0)</xm:f>
            <x14:dxf>
              <fill>
                <patternFill>
                  <bgColor rgb="FFFFFF00"/>
                </patternFill>
              </fill>
            </x14:dxf>
          </x14:cfRule>
          <xm:sqref>L311:N311</xm:sqref>
        </x14:conditionalFormatting>
        <x14:conditionalFormatting xmlns:xm="http://schemas.microsoft.com/office/excel/2006/main">
          <x14:cfRule type="expression" priority="572" id="{C7C28DA0-9CF7-4EE7-9C46-609A0EF839C3}">
            <xm:f>AND($L317=0, $M317=0, $N317=0, 'Page 1-3'!$P$79&gt;0)</xm:f>
            <x14:dxf>
              <fill>
                <patternFill>
                  <bgColor rgb="FFFFFF00"/>
                </patternFill>
              </fill>
            </x14:dxf>
          </x14:cfRule>
          <xm:sqref>L317:N317</xm:sqref>
        </x14:conditionalFormatting>
        <x14:conditionalFormatting xmlns:xm="http://schemas.microsoft.com/office/excel/2006/main">
          <x14:cfRule type="expression" priority="570" id="{12DC8256-28DD-4DF7-96A4-765ECCF8EE1D}">
            <xm:f>AND($L321=0, $M321=0, $N321=0, 'Page 1-3'!$P$79&gt;0)</xm:f>
            <x14:dxf>
              <fill>
                <patternFill>
                  <bgColor rgb="FFFFFF00"/>
                </patternFill>
              </fill>
            </x14:dxf>
          </x14:cfRule>
          <xm:sqref>L321:N321</xm:sqref>
        </x14:conditionalFormatting>
        <x14:conditionalFormatting xmlns:xm="http://schemas.microsoft.com/office/excel/2006/main">
          <x14:cfRule type="expression" priority="568" id="{DBCC066D-6F3F-4840-BD73-F1098EBEA01B}">
            <xm:f>AND($L331=0, $M331=0, $N331=0, 'Page 1-3'!$P$79&gt;0)</xm:f>
            <x14:dxf>
              <fill>
                <patternFill>
                  <bgColor rgb="FFFFFF00"/>
                </patternFill>
              </fill>
            </x14:dxf>
          </x14:cfRule>
          <xm:sqref>L331:N331</xm:sqref>
        </x14:conditionalFormatting>
        <x14:conditionalFormatting xmlns:xm="http://schemas.microsoft.com/office/excel/2006/main">
          <x14:cfRule type="expression" priority="566" id="{FC15EB84-01C2-495C-A049-6FDC4104D4FA}">
            <xm:f>AND($L341=0, $M341=0, $N341=0, 'Page 1-3'!$P$79&gt;0)</xm:f>
            <x14:dxf>
              <fill>
                <patternFill>
                  <bgColor rgb="FFFFFF00"/>
                </patternFill>
              </fill>
            </x14:dxf>
          </x14:cfRule>
          <xm:sqref>L341:N341</xm:sqref>
        </x14:conditionalFormatting>
        <x14:conditionalFormatting xmlns:xm="http://schemas.microsoft.com/office/excel/2006/main">
          <x14:cfRule type="expression" priority="5" id="{95410A45-DC05-4636-B66A-BA64EF5923F2}">
            <xm:f>AND($L364=0, $M364=0, $N364=0, 'Page 1-3'!$P$81&gt;0)</xm:f>
            <x14:dxf>
              <fill>
                <patternFill>
                  <bgColor rgb="FFFFFF00"/>
                </patternFill>
              </fill>
            </x14:dxf>
          </x14:cfRule>
          <xm:sqref>L364:N364</xm:sqref>
        </x14:conditionalFormatting>
        <x14:conditionalFormatting xmlns:xm="http://schemas.microsoft.com/office/excel/2006/main">
          <x14:cfRule type="expression" priority="512" id="{8255A0F7-7EA7-42D7-A674-78FA1F7B7580}">
            <xm:f>AND($L366=0, $M366=0, $N366=0, 'Page 1-3'!$P$81&gt;0)</xm:f>
            <x14:dxf>
              <fill>
                <patternFill>
                  <bgColor rgb="FFFFFF00"/>
                </patternFill>
              </fill>
            </x14:dxf>
          </x14:cfRule>
          <xm:sqref>L366:N366</xm:sqref>
        </x14:conditionalFormatting>
        <x14:conditionalFormatting xmlns:xm="http://schemas.microsoft.com/office/excel/2006/main">
          <x14:cfRule type="expression" priority="530" id="{560D6C4F-C9D8-44B5-8299-DDBCDD11B665}">
            <xm:f>AND($L368=0, $M368=0, $N368=0, 'Page 1-3'!$P$81&gt;0)</xm:f>
            <x14:dxf>
              <fill>
                <patternFill>
                  <bgColor rgb="FFFFFF00"/>
                </patternFill>
              </fill>
            </x14:dxf>
          </x14:cfRule>
          <xm:sqref>L368:N368</xm:sqref>
        </x14:conditionalFormatting>
        <x14:conditionalFormatting xmlns:xm="http://schemas.microsoft.com/office/excel/2006/main">
          <x14:cfRule type="expression" priority="528" id="{C2F89C15-E4F7-4F8F-A6A0-E97A67DA7A0C}">
            <xm:f>AND($L370=0, $M370=0, $N370=0, 'Page 1-3'!$P$81&gt;0)</xm:f>
            <x14:dxf>
              <fill>
                <patternFill>
                  <bgColor rgb="FFFFFF00"/>
                </patternFill>
              </fill>
            </x14:dxf>
          </x14:cfRule>
          <xm:sqref>L370:N370</xm:sqref>
        </x14:conditionalFormatting>
        <x14:conditionalFormatting xmlns:xm="http://schemas.microsoft.com/office/excel/2006/main">
          <x14:cfRule type="expression" priority="526" id="{D1E30365-6533-4DFA-A959-2495774FB51F}">
            <xm:f>AND($L372=0, $M372=0, $N372=0, 'Page 1-3'!$P$81&gt;0)</xm:f>
            <x14:dxf>
              <fill>
                <patternFill>
                  <bgColor rgb="FFFFFF00"/>
                </patternFill>
              </fill>
            </x14:dxf>
          </x14:cfRule>
          <xm:sqref>L372:N372</xm:sqref>
        </x14:conditionalFormatting>
        <x14:conditionalFormatting xmlns:xm="http://schemas.microsoft.com/office/excel/2006/main">
          <x14:cfRule type="expression" priority="524" id="{7A1F2EF9-D1CC-4084-8B85-21337AA836AC}">
            <xm:f>AND($L374=0, $M374=0, $N374=0, 'Page 1-3'!$P$81&gt;0)</xm:f>
            <x14:dxf>
              <fill>
                <patternFill>
                  <bgColor rgb="FFFFFF00"/>
                </patternFill>
              </fill>
            </x14:dxf>
          </x14:cfRule>
          <xm:sqref>L374:N374</xm:sqref>
        </x14:conditionalFormatting>
        <x14:conditionalFormatting xmlns:xm="http://schemas.microsoft.com/office/excel/2006/main">
          <x14:cfRule type="expression" priority="324" id="{3714D158-0DBF-43E8-A77B-710A368AC8B7}">
            <xm:f>AND($L376=0, $M376=0, $N376=0, 'Page 1-3'!$P$81&gt;0)</xm:f>
            <x14:dxf>
              <fill>
                <patternFill>
                  <bgColor rgb="FFFFFF00"/>
                </patternFill>
              </fill>
            </x14:dxf>
          </x14:cfRule>
          <xm:sqref>L376:N376</xm:sqref>
        </x14:conditionalFormatting>
        <x14:conditionalFormatting xmlns:xm="http://schemas.microsoft.com/office/excel/2006/main">
          <x14:cfRule type="expression" priority="322" id="{96EB2FE5-E172-4C71-8EC3-749C861ADA09}">
            <xm:f>AND($L378=0, $M378=0, $N378=0, 'Page 1-3'!$P$81&gt;0)</xm:f>
            <x14:dxf>
              <fill>
                <patternFill>
                  <bgColor rgb="FFFFFF00"/>
                </patternFill>
              </fill>
            </x14:dxf>
          </x14:cfRule>
          <xm:sqref>L378:N378</xm:sqref>
        </x14:conditionalFormatting>
        <x14:conditionalFormatting xmlns:xm="http://schemas.microsoft.com/office/excel/2006/main">
          <x14:cfRule type="expression" priority="320" id="{32DC3117-DC3E-47A7-96ED-4502A933D6A0}">
            <xm:f>AND($L380=0, $M380=0, $N380=0, 'Page 1-3'!$P$81&gt;0)</xm:f>
            <x14:dxf>
              <fill>
                <patternFill>
                  <bgColor rgb="FFFFFF00"/>
                </patternFill>
              </fill>
            </x14:dxf>
          </x14:cfRule>
          <xm:sqref>L380:N380</xm:sqref>
        </x14:conditionalFormatting>
        <x14:conditionalFormatting xmlns:xm="http://schemas.microsoft.com/office/excel/2006/main">
          <x14:cfRule type="expression" priority="318" id="{E0E8134F-D529-4824-891B-322BD3CC01C1}">
            <xm:f>AND($L382=0, $M382=0, $N382=0, 'Page 1-3'!$P$81&gt;0)</xm:f>
            <x14:dxf>
              <fill>
                <patternFill>
                  <bgColor rgb="FFFFFF00"/>
                </patternFill>
              </fill>
            </x14:dxf>
          </x14:cfRule>
          <xm:sqref>L382:N382</xm:sqref>
        </x14:conditionalFormatting>
        <x14:conditionalFormatting xmlns:xm="http://schemas.microsoft.com/office/excel/2006/main">
          <x14:cfRule type="expression" priority="316" id="{5CFB9815-C421-49C8-B4FF-E17B2D693DDB}">
            <xm:f>AND($L385=0, $M385=0, $N385=0, 'Page 1-3'!$P$81&gt;0)</xm:f>
            <x14:dxf>
              <fill>
                <patternFill>
                  <bgColor rgb="FFFFFF00"/>
                </patternFill>
              </fill>
            </x14:dxf>
          </x14:cfRule>
          <xm:sqref>L385:N385</xm:sqref>
        </x14:conditionalFormatting>
        <x14:conditionalFormatting xmlns:xm="http://schemas.microsoft.com/office/excel/2006/main">
          <x14:cfRule type="expression" priority="314" id="{86CF693E-9CED-40CB-914E-BE644483AD8D}">
            <xm:f>AND($L387=0, $M387=0, $N387=0, 'Page 1-3'!$P$81&gt;0)</xm:f>
            <x14:dxf>
              <fill>
                <patternFill>
                  <bgColor rgb="FFFFFF00"/>
                </patternFill>
              </fill>
            </x14:dxf>
          </x14:cfRule>
          <xm:sqref>L387:N387</xm:sqref>
        </x14:conditionalFormatting>
        <x14:conditionalFormatting xmlns:xm="http://schemas.microsoft.com/office/excel/2006/main">
          <x14:cfRule type="expression" priority="312" id="{3EE02256-0C4B-436F-BD0A-10B6C9A06EAB}">
            <xm:f>AND($L391=0, $M391=0, $N391=0, 'Page 1-3'!$P$81&gt;0)</xm:f>
            <x14:dxf>
              <fill>
                <patternFill>
                  <bgColor rgb="FFFFFF00"/>
                </patternFill>
              </fill>
            </x14:dxf>
          </x14:cfRule>
          <xm:sqref>L391:N391</xm:sqref>
        </x14:conditionalFormatting>
        <x14:conditionalFormatting xmlns:xm="http://schemas.microsoft.com/office/excel/2006/main">
          <x14:cfRule type="expression" priority="310" id="{5C784508-29EB-4482-BA99-8DEC6C08215F}">
            <xm:f>AND($L393=0, $M393=0, $N393=0, 'Page 1-3'!$P$81&gt;0)</xm:f>
            <x14:dxf>
              <fill>
                <patternFill>
                  <bgColor rgb="FFFFFF00"/>
                </patternFill>
              </fill>
            </x14:dxf>
          </x14:cfRule>
          <xm:sqref>L393:N393</xm:sqref>
        </x14:conditionalFormatting>
        <x14:conditionalFormatting xmlns:xm="http://schemas.microsoft.com/office/excel/2006/main">
          <x14:cfRule type="expression" priority="308" id="{AEF74A73-7E4F-4064-9046-2B5E8B497158}">
            <xm:f>AND($L395=0, $M395=0, $N395=0, 'Page 1-3'!$P$81&gt;0)</xm:f>
            <x14:dxf>
              <fill>
                <patternFill>
                  <bgColor rgb="FFFFFF00"/>
                </patternFill>
              </fill>
            </x14:dxf>
          </x14:cfRule>
          <xm:sqref>L395:N395</xm:sqref>
        </x14:conditionalFormatting>
        <x14:conditionalFormatting xmlns:xm="http://schemas.microsoft.com/office/excel/2006/main">
          <x14:cfRule type="expression" priority="306" id="{3E4B53EE-CF13-4981-BBBE-AF6D3D24A52F}">
            <xm:f>AND($L397=0, $M397=0, $N397=0, 'Page 1-3'!$P$81&gt;0)</xm:f>
            <x14:dxf>
              <fill>
                <patternFill>
                  <bgColor rgb="FFFFFF00"/>
                </patternFill>
              </fill>
            </x14:dxf>
          </x14:cfRule>
          <xm:sqref>L397:N397</xm:sqref>
        </x14:conditionalFormatting>
        <x14:conditionalFormatting xmlns:xm="http://schemas.microsoft.com/office/excel/2006/main">
          <x14:cfRule type="expression" priority="304" id="{3E640767-1760-41D8-85C5-74C5DC88CF33}">
            <xm:f>AND($L401=0, $M401=0, $N401=0, 'Page 1-3'!$P$81&gt;0)</xm:f>
            <x14:dxf>
              <fill>
                <patternFill>
                  <bgColor rgb="FFFFFF00"/>
                </patternFill>
              </fill>
            </x14:dxf>
          </x14:cfRule>
          <xm:sqref>L401:N401</xm:sqref>
        </x14:conditionalFormatting>
        <x14:conditionalFormatting xmlns:xm="http://schemas.microsoft.com/office/excel/2006/main">
          <x14:cfRule type="expression" priority="302" id="{62ADB11D-2C99-4B73-8CCF-94378FEC9F88}">
            <xm:f>AND($L403=0, $M403=0, $N403=0, 'Page 1-3'!$P$81&gt;0)</xm:f>
            <x14:dxf>
              <fill>
                <patternFill>
                  <bgColor rgb="FFFFFF00"/>
                </patternFill>
              </fill>
            </x14:dxf>
          </x14:cfRule>
          <xm:sqref>L403:N403</xm:sqref>
        </x14:conditionalFormatting>
        <x14:conditionalFormatting xmlns:xm="http://schemas.microsoft.com/office/excel/2006/main">
          <x14:cfRule type="expression" priority="300" id="{2B08E7E8-1835-44C3-AD9D-4A2806E3CAD4}">
            <xm:f>AND($L405=0, $M405=0, $N405=0, 'Page 1-3'!$P$81&gt;0)</xm:f>
            <x14:dxf>
              <fill>
                <patternFill>
                  <bgColor rgb="FFFFFF00"/>
                </patternFill>
              </fill>
            </x14:dxf>
          </x14:cfRule>
          <xm:sqref>L405:N405</xm:sqref>
        </x14:conditionalFormatting>
        <x14:conditionalFormatting xmlns:xm="http://schemas.microsoft.com/office/excel/2006/main">
          <x14:cfRule type="expression" priority="298" id="{AEE69EF2-2821-49B6-9F20-277DD72FB280}">
            <xm:f>AND($L407=0, $M407=0, $N407=0, 'Page 1-3'!$P$81&gt;0)</xm:f>
            <x14:dxf>
              <fill>
                <patternFill>
                  <bgColor rgb="FFFFFF00"/>
                </patternFill>
              </fill>
            </x14:dxf>
          </x14:cfRule>
          <xm:sqref>L407:N407</xm:sqref>
        </x14:conditionalFormatting>
        <x14:conditionalFormatting xmlns:xm="http://schemas.microsoft.com/office/excel/2006/main">
          <x14:cfRule type="expression" priority="296" id="{39C3C55C-D7F2-40AC-895B-E9E63EC8A400}">
            <xm:f>AND($L411=0, $M411=0, $N411=0, 'Page 1-3'!$P$81&gt;0)</xm:f>
            <x14:dxf>
              <fill>
                <patternFill>
                  <bgColor rgb="FFFFFF00"/>
                </patternFill>
              </fill>
            </x14:dxf>
          </x14:cfRule>
          <xm:sqref>L411:N411</xm:sqref>
        </x14:conditionalFormatting>
        <x14:conditionalFormatting xmlns:xm="http://schemas.microsoft.com/office/excel/2006/main">
          <x14:cfRule type="expression" priority="294" id="{46332D6C-4AA6-4FFB-89A7-A4F47A60048A}">
            <xm:f>AND($L413=0, $M413=0, $N413=0, 'Page 1-3'!$P$81&gt;0)</xm:f>
            <x14:dxf>
              <fill>
                <patternFill>
                  <bgColor rgb="FFFFFF00"/>
                </patternFill>
              </fill>
            </x14:dxf>
          </x14:cfRule>
          <xm:sqref>L413:N413</xm:sqref>
        </x14:conditionalFormatting>
        <x14:conditionalFormatting xmlns:xm="http://schemas.microsoft.com/office/excel/2006/main">
          <x14:cfRule type="expression" priority="292" id="{AA803C8C-F056-420C-971B-0ABD0196BFE9}">
            <xm:f>AND($L415=0, $M415=0, $N415=0, 'Page 1-3'!$P$81&gt;0)</xm:f>
            <x14:dxf>
              <fill>
                <patternFill>
                  <bgColor rgb="FFFFFF00"/>
                </patternFill>
              </fill>
            </x14:dxf>
          </x14:cfRule>
          <xm:sqref>L415:N415</xm:sqref>
        </x14:conditionalFormatting>
        <x14:conditionalFormatting xmlns:xm="http://schemas.microsoft.com/office/excel/2006/main">
          <x14:cfRule type="expression" priority="290" id="{98BE9796-930A-4C51-B695-42FD7F135394}">
            <xm:f>AND($L423=0, $M423=0, $N423=0, 'Page 1-3'!$P$81&gt;0)</xm:f>
            <x14:dxf>
              <fill>
                <patternFill>
                  <bgColor rgb="FFFFFF00"/>
                </patternFill>
              </fill>
            </x14:dxf>
          </x14:cfRule>
          <xm:sqref>L423:N423</xm:sqref>
        </x14:conditionalFormatting>
        <x14:conditionalFormatting xmlns:xm="http://schemas.microsoft.com/office/excel/2006/main">
          <x14:cfRule type="expression" priority="288" id="{B9E7A868-4499-4477-A908-94D73F67E6CC}">
            <xm:f>AND($L431=0, $M431=0, $N431=0, 'Page 1-3'!$P$81&gt;0)</xm:f>
            <x14:dxf>
              <fill>
                <patternFill>
                  <bgColor rgb="FFFFFF00"/>
                </patternFill>
              </fill>
            </x14:dxf>
          </x14:cfRule>
          <xm:sqref>L431:N431</xm:sqref>
        </x14:conditionalFormatting>
        <x14:conditionalFormatting xmlns:xm="http://schemas.microsoft.com/office/excel/2006/main">
          <x14:cfRule type="expression" priority="286" id="{E6B5E98E-0133-48F0-8ECA-7B9DA675D0C8}">
            <xm:f>AND($L436=0, $M436=0, $N436=0, 'Page 1-3'!$P$81&gt;0)</xm:f>
            <x14:dxf>
              <fill>
                <patternFill>
                  <bgColor rgb="FFFFFF00"/>
                </patternFill>
              </fill>
            </x14:dxf>
          </x14:cfRule>
          <xm:sqref>L436:N436</xm:sqref>
        </x14:conditionalFormatting>
        <x14:conditionalFormatting xmlns:xm="http://schemas.microsoft.com/office/excel/2006/main">
          <x14:cfRule type="expression" priority="227" id="{FBEDD0C6-9B5B-404E-95A2-0873E98EB966}">
            <xm:f>AND($L463=0, $M463=0, $N463=0, 'Page 1-3'!$P$83&gt;0)</xm:f>
            <x14:dxf>
              <fill>
                <patternFill>
                  <bgColor rgb="FFFFFF00"/>
                </patternFill>
              </fill>
            </x14:dxf>
          </x14:cfRule>
          <xm:sqref>L463:N465</xm:sqref>
        </x14:conditionalFormatting>
        <x14:conditionalFormatting xmlns:xm="http://schemas.microsoft.com/office/excel/2006/main">
          <x14:cfRule type="expression" priority="226" id="{E77491C5-91DE-48F4-B0FE-0C2DDC348AEE}">
            <xm:f>AND($L467=0, $M467=0, $N467=0, 'Page 1-3'!$P$83&gt;0)</xm:f>
            <x14:dxf>
              <fill>
                <patternFill>
                  <bgColor rgb="FFFFFF00"/>
                </patternFill>
              </fill>
            </x14:dxf>
          </x14:cfRule>
          <xm:sqref>L467:N467</xm:sqref>
        </x14:conditionalFormatting>
        <x14:conditionalFormatting xmlns:xm="http://schemas.microsoft.com/office/excel/2006/main">
          <x14:cfRule type="expression" priority="224" id="{4EB0B9BB-1AE4-42DE-857E-640DC4314B0B}">
            <xm:f>AND($L469=0, $M469=0, $N469=0, 'Page 1-3'!$P$83&gt;0)</xm:f>
            <x14:dxf>
              <fill>
                <patternFill>
                  <bgColor rgb="FFFFFF00"/>
                </patternFill>
              </fill>
            </x14:dxf>
          </x14:cfRule>
          <xm:sqref>L469:N469</xm:sqref>
        </x14:conditionalFormatting>
        <x14:conditionalFormatting xmlns:xm="http://schemas.microsoft.com/office/excel/2006/main">
          <x14:cfRule type="expression" priority="222" id="{972D0142-3721-4DFA-BF85-8B7D77D06932}">
            <xm:f>AND($L471=0, $M471=0, $N471=0, 'Page 1-3'!$P$83&gt;0)</xm:f>
            <x14:dxf>
              <fill>
                <patternFill>
                  <bgColor rgb="FFFFFF00"/>
                </patternFill>
              </fill>
            </x14:dxf>
          </x14:cfRule>
          <xm:sqref>L471:N471</xm:sqref>
        </x14:conditionalFormatting>
        <x14:conditionalFormatting xmlns:xm="http://schemas.microsoft.com/office/excel/2006/main">
          <x14:cfRule type="expression" priority="220" id="{2793BC84-C54A-44F3-8D6A-7BF3E76E84E6}">
            <xm:f>AND($L473=0, $M473=0, $N473=0, 'Page 1-3'!$P$83&gt;0)</xm:f>
            <x14:dxf>
              <fill>
                <patternFill>
                  <bgColor rgb="FFFFFF00"/>
                </patternFill>
              </fill>
            </x14:dxf>
          </x14:cfRule>
          <xm:sqref>L473:N473</xm:sqref>
        </x14:conditionalFormatting>
        <x14:conditionalFormatting xmlns:xm="http://schemas.microsoft.com/office/excel/2006/main">
          <x14:cfRule type="expression" priority="218" id="{193B38F1-F170-40C2-A590-D8A5A1178B6F}">
            <xm:f>AND($L475=0, $M475=0, $N475=0, 'Page 1-3'!$P$83&gt;0)</xm:f>
            <x14:dxf>
              <fill>
                <patternFill>
                  <bgColor rgb="FFFFFF00"/>
                </patternFill>
              </fill>
            </x14:dxf>
          </x14:cfRule>
          <xm:sqref>L475:N475</xm:sqref>
        </x14:conditionalFormatting>
        <x14:conditionalFormatting xmlns:xm="http://schemas.microsoft.com/office/excel/2006/main">
          <x14:cfRule type="expression" priority="216" id="{FE40F63E-BB2E-4BCA-93FE-22DD76F6AD21}">
            <xm:f>AND($L477=0, $M477=0, $N477=0, 'Page 1-3'!$P$83&gt;0)</xm:f>
            <x14:dxf>
              <fill>
                <patternFill>
                  <bgColor rgb="FFFFFF00"/>
                </patternFill>
              </fill>
            </x14:dxf>
          </x14:cfRule>
          <xm:sqref>L477:N477</xm:sqref>
        </x14:conditionalFormatting>
        <x14:conditionalFormatting xmlns:xm="http://schemas.microsoft.com/office/excel/2006/main">
          <x14:cfRule type="expression" priority="214" id="{DBCCBCA8-E2D7-4EBB-BDFA-D1BBDF7CB9A1}">
            <xm:f>AND($L479=0, $M479=0, $N479=0, 'Page 1-3'!$P$83&gt;0)</xm:f>
            <x14:dxf>
              <fill>
                <patternFill>
                  <bgColor rgb="FFFFFF00"/>
                </patternFill>
              </fill>
            </x14:dxf>
          </x14:cfRule>
          <xm:sqref>L479:N479</xm:sqref>
        </x14:conditionalFormatting>
        <x14:conditionalFormatting xmlns:xm="http://schemas.microsoft.com/office/excel/2006/main">
          <x14:cfRule type="expression" priority="212" id="{CF58A7E8-634E-40F7-9454-5F92C5392C21}">
            <xm:f>AND($L482=0, $M482=0, $N482=0, 'Page 1-3'!$P$83&gt;0)</xm:f>
            <x14:dxf>
              <fill>
                <patternFill>
                  <bgColor rgb="FFFFFF00"/>
                </patternFill>
              </fill>
            </x14:dxf>
          </x14:cfRule>
          <xm:sqref>L482:N482</xm:sqref>
        </x14:conditionalFormatting>
        <x14:conditionalFormatting xmlns:xm="http://schemas.microsoft.com/office/excel/2006/main">
          <x14:cfRule type="expression" priority="210" id="{9A4595A6-2A53-4FFD-BB59-95EFE0AC5147}">
            <xm:f>AND($L484=0, $M484=0, $N484=0, 'Page 1-3'!$P$83&gt;0)</xm:f>
            <x14:dxf>
              <fill>
                <patternFill>
                  <bgColor rgb="FFFFFF00"/>
                </patternFill>
              </fill>
            </x14:dxf>
          </x14:cfRule>
          <xm:sqref>L484:N484</xm:sqref>
        </x14:conditionalFormatting>
        <x14:conditionalFormatting xmlns:xm="http://schemas.microsoft.com/office/excel/2006/main">
          <x14:cfRule type="expression" priority="208" id="{7181FBB9-B0CE-40ED-AF93-B59D8885ADBA}">
            <xm:f>AND($L488=0, $M488=0, $N488=0, 'Page 1-3'!$P$83&gt;0)</xm:f>
            <x14:dxf>
              <fill>
                <patternFill>
                  <bgColor rgb="FFFFFF00"/>
                </patternFill>
              </fill>
            </x14:dxf>
          </x14:cfRule>
          <xm:sqref>L488:N488</xm:sqref>
        </x14:conditionalFormatting>
        <x14:conditionalFormatting xmlns:xm="http://schemas.microsoft.com/office/excel/2006/main">
          <x14:cfRule type="expression" priority="206" id="{CC2D4013-2CEE-463A-A1B2-595548B621F5}">
            <xm:f>AND($L490=0, $M490=0, $N490=0, 'Page 1-3'!$P$83&gt;0)</xm:f>
            <x14:dxf>
              <fill>
                <patternFill>
                  <bgColor rgb="FFFFFF00"/>
                </patternFill>
              </fill>
            </x14:dxf>
          </x14:cfRule>
          <xm:sqref>L490:N490</xm:sqref>
        </x14:conditionalFormatting>
        <x14:conditionalFormatting xmlns:xm="http://schemas.microsoft.com/office/excel/2006/main">
          <x14:cfRule type="expression" priority="204" id="{841B83D9-9C48-4B09-B609-C7F160B6A3BB}">
            <xm:f>AND($L492=0, $M492=0, $N492=0, 'Page 1-3'!$P$83&gt;0)</xm:f>
            <x14:dxf>
              <fill>
                <patternFill>
                  <bgColor rgb="FFFFFF00"/>
                </patternFill>
              </fill>
            </x14:dxf>
          </x14:cfRule>
          <xm:sqref>L492:N492</xm:sqref>
        </x14:conditionalFormatting>
        <x14:conditionalFormatting xmlns:xm="http://schemas.microsoft.com/office/excel/2006/main">
          <x14:cfRule type="expression" priority="202" id="{FE1DA1E7-0B58-4263-A306-9B83D31D0554}">
            <xm:f>AND($L494=0, $M494=0, $N494=0, 'Page 1-3'!$P$83&gt;0)</xm:f>
            <x14:dxf>
              <fill>
                <patternFill>
                  <bgColor rgb="FFFFFF00"/>
                </patternFill>
              </fill>
            </x14:dxf>
          </x14:cfRule>
          <xm:sqref>L494:N494</xm:sqref>
        </x14:conditionalFormatting>
        <x14:conditionalFormatting xmlns:xm="http://schemas.microsoft.com/office/excel/2006/main">
          <x14:cfRule type="expression" priority="200" id="{1EC295C7-66C0-45C1-A1A0-F1995D5C9BA1}">
            <xm:f>AND($L496=0, $M496=0, $N496=0, 'Page 1-3'!$P$83&gt;0)</xm:f>
            <x14:dxf>
              <fill>
                <patternFill>
                  <bgColor rgb="FFFFFF00"/>
                </patternFill>
              </fill>
            </x14:dxf>
          </x14:cfRule>
          <xm:sqref>L496:N496</xm:sqref>
        </x14:conditionalFormatting>
        <x14:conditionalFormatting xmlns:xm="http://schemas.microsoft.com/office/excel/2006/main">
          <x14:cfRule type="expression" priority="198" id="{3045BF82-D804-4DC7-908B-53EA1A1B7FDD}">
            <xm:f>AND($L498=0, $M498=0, $N498=0, 'Page 1-3'!$P$83&gt;0)</xm:f>
            <x14:dxf>
              <fill>
                <patternFill>
                  <bgColor rgb="FFFFFF00"/>
                </patternFill>
              </fill>
            </x14:dxf>
          </x14:cfRule>
          <xm:sqref>L498:N498</xm:sqref>
        </x14:conditionalFormatting>
        <x14:conditionalFormatting xmlns:xm="http://schemas.microsoft.com/office/excel/2006/main">
          <x14:cfRule type="expression" priority="196" id="{CA122904-93F3-409D-9F23-79A919EF5B43}">
            <xm:f>AND($L500=0, $M500=0, $N500=0, 'Page 1-3'!$P$83&gt;0)</xm:f>
            <x14:dxf>
              <fill>
                <patternFill>
                  <bgColor rgb="FFFFFF00"/>
                </patternFill>
              </fill>
            </x14:dxf>
          </x14:cfRule>
          <xm:sqref>L500:N500</xm:sqref>
        </x14:conditionalFormatting>
        <x14:conditionalFormatting xmlns:xm="http://schemas.microsoft.com/office/excel/2006/main">
          <x14:cfRule type="expression" priority="194" id="{39541B6D-3A7F-4640-A6D1-18FE7DC5C6B5}">
            <xm:f>AND($L502=0, $M502=0, $N502=0, 'Page 1-3'!$P$83&gt;0)</xm:f>
            <x14:dxf>
              <fill>
                <patternFill>
                  <bgColor rgb="FFFFFF00"/>
                </patternFill>
              </fill>
            </x14:dxf>
          </x14:cfRule>
          <xm:sqref>L502:N502</xm:sqref>
        </x14:conditionalFormatting>
        <x14:conditionalFormatting xmlns:xm="http://schemas.microsoft.com/office/excel/2006/main">
          <x14:cfRule type="expression" priority="192" id="{C3255B4E-2A9F-4081-98BF-969DF9E52393}">
            <xm:f>AND($L504=0, $M504=0, $N504=0, 'Page 1-3'!$P$83&gt;0)</xm:f>
            <x14:dxf>
              <fill>
                <patternFill>
                  <bgColor rgb="FFFFFF00"/>
                </patternFill>
              </fill>
            </x14:dxf>
          </x14:cfRule>
          <xm:sqref>L504:N504</xm:sqref>
        </x14:conditionalFormatting>
        <x14:conditionalFormatting xmlns:xm="http://schemas.microsoft.com/office/excel/2006/main">
          <x14:cfRule type="expression" priority="190" id="{5BEF6456-CEA3-4758-B212-0425742A960E}">
            <xm:f>AND($L506=0, $M506=0, $N506=0, 'Page 1-3'!$P$83&gt;0)</xm:f>
            <x14:dxf>
              <fill>
                <patternFill>
                  <bgColor rgb="FFFFFF00"/>
                </patternFill>
              </fill>
            </x14:dxf>
          </x14:cfRule>
          <xm:sqref>L506:N506</xm:sqref>
        </x14:conditionalFormatting>
        <x14:conditionalFormatting xmlns:xm="http://schemas.microsoft.com/office/excel/2006/main">
          <x14:cfRule type="expression" priority="188" id="{9C7A56D2-73E2-4174-8363-4D52A9FEA270}">
            <xm:f>AND($L509=0, $M509=0, $N509=0, 'Page 1-3'!$P$83&gt;0)</xm:f>
            <x14:dxf>
              <fill>
                <patternFill>
                  <bgColor rgb="FFFFFF00"/>
                </patternFill>
              </fill>
            </x14:dxf>
          </x14:cfRule>
          <xm:sqref>L509:N509</xm:sqref>
        </x14:conditionalFormatting>
        <x14:conditionalFormatting xmlns:xm="http://schemas.microsoft.com/office/excel/2006/main">
          <x14:cfRule type="expression" priority="186" id="{180A9426-FD18-47D3-A9B0-E83479AE0987}">
            <xm:f>AND($L511=0, $M511=0, $N511=0, 'Page 1-3'!$P$83&gt;0)</xm:f>
            <x14:dxf>
              <fill>
                <patternFill>
                  <bgColor rgb="FFFFFF00"/>
                </patternFill>
              </fill>
            </x14:dxf>
          </x14:cfRule>
          <xm:sqref>L511:N511</xm:sqref>
        </x14:conditionalFormatting>
        <x14:conditionalFormatting xmlns:xm="http://schemas.microsoft.com/office/excel/2006/main">
          <x14:cfRule type="expression" priority="184" id="{63573D32-C0F1-4FF4-A235-A8AE86EBC628}">
            <xm:f>AND($L513=0, $M513=0, $N513=0, 'Page 1-3'!$P$83&gt;0)</xm:f>
            <x14:dxf>
              <fill>
                <patternFill>
                  <bgColor rgb="FFFFFF00"/>
                </patternFill>
              </fill>
            </x14:dxf>
          </x14:cfRule>
          <xm:sqref>L513:N513</xm:sqref>
        </x14:conditionalFormatting>
        <x14:conditionalFormatting xmlns:xm="http://schemas.microsoft.com/office/excel/2006/main">
          <x14:cfRule type="expression" priority="182" id="{3CD880E7-1CC4-4E59-9470-7CCF968FFC12}">
            <xm:f>AND($L515=0, $M515=0, $N515=0, 'Page 1-3'!$P$83&gt;0)</xm:f>
            <x14:dxf>
              <fill>
                <patternFill>
                  <bgColor rgb="FFFFFF00"/>
                </patternFill>
              </fill>
            </x14:dxf>
          </x14:cfRule>
          <xm:sqref>L515:N515</xm:sqref>
        </x14:conditionalFormatting>
        <x14:conditionalFormatting xmlns:xm="http://schemas.microsoft.com/office/excel/2006/main">
          <x14:cfRule type="expression" priority="180" id="{73A6E959-5F47-4E15-B8FB-3A79FDC41FCE}">
            <xm:f>AND($L517=0, $M517=0, $N517=0, 'Page 1-3'!$P$83&gt;0)</xm:f>
            <x14:dxf>
              <fill>
                <patternFill>
                  <bgColor rgb="FFFFFF00"/>
                </patternFill>
              </fill>
            </x14:dxf>
          </x14:cfRule>
          <xm:sqref>L517:N517</xm:sqref>
        </x14:conditionalFormatting>
        <x14:conditionalFormatting xmlns:xm="http://schemas.microsoft.com/office/excel/2006/main">
          <x14:cfRule type="expression" priority="178" id="{CA2C2650-2133-4D5F-BADE-E7DFC9BC53B8}">
            <xm:f>AND($L519=0, $M519=0, $N519=0, 'Page 1-3'!$P$83&gt;0)</xm:f>
            <x14:dxf>
              <fill>
                <patternFill>
                  <bgColor rgb="FFFFFF00"/>
                </patternFill>
              </fill>
            </x14:dxf>
          </x14:cfRule>
          <xm:sqref>L519:N519</xm:sqref>
        </x14:conditionalFormatting>
        <x14:conditionalFormatting xmlns:xm="http://schemas.microsoft.com/office/excel/2006/main">
          <x14:cfRule type="expression" priority="176" id="{D55B6154-9A4C-4632-8922-16ED3E3F50EA}">
            <xm:f>AND($L521=0, $M521=0, $N521=0, 'Page 1-3'!$P$83&gt;0)</xm:f>
            <x14:dxf>
              <fill>
                <patternFill>
                  <bgColor rgb="FFFFFF00"/>
                </patternFill>
              </fill>
            </x14:dxf>
          </x14:cfRule>
          <xm:sqref>L521:N521</xm:sqref>
        </x14:conditionalFormatting>
        <x14:conditionalFormatting xmlns:xm="http://schemas.microsoft.com/office/excel/2006/main">
          <x14:cfRule type="expression" priority="174" id="{CD1AC313-3CE5-449D-B459-1612BA5E714C}">
            <xm:f>AND($L523=0, $M523=0, $N523=0, 'Page 1-3'!$P$83&gt;0)</xm:f>
            <x14:dxf>
              <fill>
                <patternFill>
                  <bgColor rgb="FFFFFF00"/>
                </patternFill>
              </fill>
            </x14:dxf>
          </x14:cfRule>
          <xm:sqref>L523:N523</xm:sqref>
        </x14:conditionalFormatting>
        <x14:conditionalFormatting xmlns:xm="http://schemas.microsoft.com/office/excel/2006/main">
          <x14:cfRule type="expression" priority="172" id="{297513A7-9655-4F49-915A-CA1BB23817A8}">
            <xm:f>AND($L525=0, $M525=0, $N525=0, 'Page 1-3'!$P$83&gt;0)</xm:f>
            <x14:dxf>
              <fill>
                <patternFill>
                  <bgColor rgb="FFFFFF00"/>
                </patternFill>
              </fill>
            </x14:dxf>
          </x14:cfRule>
          <xm:sqref>L525:N525</xm:sqref>
        </x14:conditionalFormatting>
        <x14:conditionalFormatting xmlns:xm="http://schemas.microsoft.com/office/excel/2006/main">
          <x14:cfRule type="expression" priority="170" id="{93A26160-AEF7-436F-BACE-6DCA9853D8EF}">
            <xm:f>AND($L527=0, $M527=0, $N527=0, 'Page 1-3'!$P$83&gt;0)</xm:f>
            <x14:dxf>
              <fill>
                <patternFill>
                  <bgColor rgb="FFFFFF00"/>
                </patternFill>
              </fill>
            </x14:dxf>
          </x14:cfRule>
          <xm:sqref>L527:N527</xm:sqref>
        </x14:conditionalFormatting>
        <x14:conditionalFormatting xmlns:xm="http://schemas.microsoft.com/office/excel/2006/main">
          <x14:cfRule type="expression" priority="168" id="{2BD09327-2569-4B0F-83D4-56DFC3E6C869}">
            <xm:f>AND($L530=0, $M530=0, $N530=0, 'Page 1-3'!$P$83&gt;0)</xm:f>
            <x14:dxf>
              <fill>
                <patternFill>
                  <bgColor rgb="FFFFFF00"/>
                </patternFill>
              </fill>
            </x14:dxf>
          </x14:cfRule>
          <xm:sqref>L530:N530</xm:sqref>
        </x14:conditionalFormatting>
        <x14:conditionalFormatting xmlns:xm="http://schemas.microsoft.com/office/excel/2006/main">
          <x14:cfRule type="expression" priority="166" id="{42DCCFA1-1AD8-442D-97B6-5A442D8509EB}">
            <xm:f>AND($L532=0, $M532=0, $N532=0, 'Page 1-3'!$P$83&gt;0)</xm:f>
            <x14:dxf>
              <fill>
                <patternFill>
                  <bgColor rgb="FFFFFF00"/>
                </patternFill>
              </fill>
            </x14:dxf>
          </x14:cfRule>
          <xm:sqref>L532:N532</xm:sqref>
        </x14:conditionalFormatting>
        <x14:conditionalFormatting xmlns:xm="http://schemas.microsoft.com/office/excel/2006/main">
          <x14:cfRule type="expression" priority="164" id="{2AA87BB9-D25D-4948-922C-F71679FA7547}">
            <xm:f>AND($L536=0, $M536=0, $N536=0, 'Page 1-3'!$P$83&gt;0)</xm:f>
            <x14:dxf>
              <fill>
                <patternFill>
                  <bgColor rgb="FFFFFF00"/>
                </patternFill>
              </fill>
            </x14:dxf>
          </x14:cfRule>
          <xm:sqref>L536:N536</xm:sqref>
        </x14:conditionalFormatting>
        <x14:conditionalFormatting xmlns:xm="http://schemas.microsoft.com/office/excel/2006/main">
          <x14:cfRule type="expression" priority="162" id="{C8DC49DD-5D88-48AD-BF70-F68A4D82176B}">
            <xm:f>AND($L538=0, $M538=0, $N538=0, 'Page 1-3'!$P$83&gt;0)</xm:f>
            <x14:dxf>
              <fill>
                <patternFill>
                  <bgColor rgb="FFFFFF00"/>
                </patternFill>
              </fill>
            </x14:dxf>
          </x14:cfRule>
          <xm:sqref>L538:N538</xm:sqref>
        </x14:conditionalFormatting>
        <x14:conditionalFormatting xmlns:xm="http://schemas.microsoft.com/office/excel/2006/main">
          <x14:cfRule type="expression" priority="27" id="{37B46292-F64A-4A63-9EA8-6CD095314280}">
            <xm:f>AND($L558=0, $M558=0, $N558=0, 'Page 1-3'!$P$85&gt;0)</xm:f>
            <x14:dxf>
              <fill>
                <patternFill>
                  <bgColor rgb="FFFFFF00"/>
                </patternFill>
              </fill>
            </x14:dxf>
          </x14:cfRule>
          <xm:sqref>L558:N558</xm:sqref>
        </x14:conditionalFormatting>
        <x14:conditionalFormatting xmlns:xm="http://schemas.microsoft.com/office/excel/2006/main">
          <x14:cfRule type="expression" priority="25" id="{95061574-AB29-40BC-92CE-DA700DF16D28}">
            <xm:f>AND($L560=0, $M560=0, $N560=0, 'Page 1-3'!$P$85&gt;0)</xm:f>
            <x14:dxf>
              <fill>
                <patternFill>
                  <bgColor rgb="FFFFFF00"/>
                </patternFill>
              </fill>
            </x14:dxf>
          </x14:cfRule>
          <xm:sqref>L560:N560</xm:sqref>
        </x14:conditionalFormatting>
        <x14:conditionalFormatting xmlns:xm="http://schemas.microsoft.com/office/excel/2006/main">
          <x14:cfRule type="expression" priority="23" id="{15237904-3A44-4094-BD91-4DC486E3FB0F}">
            <xm:f>AND($L564=0, $M564=0, $N564=0, 'Page 1-3'!$P$85&gt;0)</xm:f>
            <x14:dxf>
              <fill>
                <patternFill>
                  <bgColor rgb="FFFFFF00"/>
                </patternFill>
              </fill>
            </x14:dxf>
          </x14:cfRule>
          <xm:sqref>L564:N564</xm:sqref>
        </x14:conditionalFormatting>
        <x14:conditionalFormatting xmlns:xm="http://schemas.microsoft.com/office/excel/2006/main">
          <x14:cfRule type="expression" priority="21" id="{278381E2-618A-442F-9411-6AFD7CBC7D1D}">
            <xm:f>AND($L566=0, $M566=0, $N566=0, 'Page 1-3'!$P$85&gt;0)</xm:f>
            <x14:dxf>
              <fill>
                <patternFill>
                  <bgColor rgb="FFFFFF00"/>
                </patternFill>
              </fill>
            </x14:dxf>
          </x14:cfRule>
          <xm:sqref>L566:N566</xm:sqref>
        </x14:conditionalFormatting>
        <x14:conditionalFormatting xmlns:xm="http://schemas.microsoft.com/office/excel/2006/main">
          <x14:cfRule type="expression" priority="19" id="{7C188EC3-0EB1-403A-82C1-12C8A00E5D92}">
            <xm:f>AND($L568=0, $M568=0, $N568=0, 'Page 1-3'!$P$85&gt;0)</xm:f>
            <x14:dxf>
              <fill>
                <patternFill>
                  <bgColor rgb="FFFFFF00"/>
                </patternFill>
              </fill>
            </x14:dxf>
          </x14:cfRule>
          <xm:sqref>L568:N568</xm:sqref>
        </x14:conditionalFormatting>
        <x14:conditionalFormatting xmlns:xm="http://schemas.microsoft.com/office/excel/2006/main">
          <x14:cfRule type="expression" priority="17" id="{A17D1303-FF8B-43DD-93B7-35970A074561}">
            <xm:f>AND($L572=0, $M572=0, $N572=0, 'Page 1-3'!$P$85&gt;0)</xm:f>
            <x14:dxf>
              <fill>
                <patternFill>
                  <bgColor rgb="FFFFFF00"/>
                </patternFill>
              </fill>
            </x14:dxf>
          </x14:cfRule>
          <xm:sqref>L572:N572</xm:sqref>
        </x14:conditionalFormatting>
        <x14:conditionalFormatting xmlns:xm="http://schemas.microsoft.com/office/excel/2006/main">
          <x14:cfRule type="expression" priority="15" id="{34A0F6A2-18CD-4044-841E-C192E6679CB3}">
            <xm:f>AND($L574=0, $M574=0, $N574=0, 'Page 1-3'!$P$85&gt;0)</xm:f>
            <x14:dxf>
              <fill>
                <patternFill>
                  <bgColor rgb="FFFFFF00"/>
                </patternFill>
              </fill>
            </x14:dxf>
          </x14:cfRule>
          <xm:sqref>L574:N574</xm:sqref>
        </x14:conditionalFormatting>
        <x14:conditionalFormatting xmlns:xm="http://schemas.microsoft.com/office/excel/2006/main">
          <x14:cfRule type="expression" priority="13" id="{D86D3D51-3D74-455B-87B1-D6EAEBCA8A24}">
            <xm:f>AND($L578=0, $M578=0, $N578=0, 'Page 1-3'!$P$85&gt;0)</xm:f>
            <x14:dxf>
              <fill>
                <patternFill>
                  <bgColor rgb="FFFFFF00"/>
                </patternFill>
              </fill>
            </x14:dxf>
          </x14:cfRule>
          <xm:sqref>L578:N578</xm:sqref>
        </x14:conditionalFormatting>
        <x14:conditionalFormatting xmlns:xm="http://schemas.microsoft.com/office/excel/2006/main">
          <x14:cfRule type="expression" priority="11" id="{1494BAB5-276D-4913-8CC0-323E85020E1F}">
            <xm:f>AND($L580=0, $M580=0, $N580=0, 'Page 1-3'!$P$85&gt;0)</xm:f>
            <x14:dxf>
              <fill>
                <patternFill>
                  <bgColor rgb="FFFFFF00"/>
                </patternFill>
              </fill>
            </x14:dxf>
          </x14:cfRule>
          <xm:sqref>L580:N580</xm:sqref>
        </x14:conditionalFormatting>
        <x14:conditionalFormatting xmlns:xm="http://schemas.microsoft.com/office/excel/2006/main">
          <x14:cfRule type="expression" priority="9" id="{51DC3516-B3EB-44BB-A2D0-E464FA966129}">
            <xm:f>AND($L582=0, $M582=0, $N582=0, 'Page 1-3'!$P$85&gt;0)</xm:f>
            <x14:dxf>
              <fill>
                <patternFill>
                  <bgColor rgb="FFFFFF00"/>
                </patternFill>
              </fill>
            </x14:dxf>
          </x14:cfRule>
          <xm:sqref>L582:N582</xm:sqref>
        </x14:conditionalFormatting>
        <x14:conditionalFormatting xmlns:xm="http://schemas.microsoft.com/office/excel/2006/main">
          <x14:cfRule type="expression" priority="7" id="{E0645BDC-713F-466B-B05C-5EA57261BB6E}">
            <xm:f>AND($L584=0, $M584=0, $N584=0, 'Page 1-3'!$P$85&gt;0)</xm:f>
            <x14:dxf>
              <fill>
                <patternFill>
                  <bgColor rgb="FFFFFF00"/>
                </patternFill>
              </fill>
            </x14:dxf>
          </x14:cfRule>
          <xm:sqref>L584:N584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1"/>
    <pageSetUpPr fitToPage="1"/>
  </sheetPr>
  <dimension ref="A1:Y78"/>
  <sheetViews>
    <sheetView showZeros="0" view="pageLayout" topLeftCell="A19" zoomScaleNormal="100" workbookViewId="0">
      <selection activeCell="J53" sqref="J53:K53"/>
    </sheetView>
  </sheetViews>
  <sheetFormatPr defaultColWidth="9.19921875" defaultRowHeight="12.75" x14ac:dyDescent="0.35"/>
  <cols>
    <col min="1" max="15" width="6.53125" customWidth="1"/>
    <col min="16" max="25" width="8.796875"/>
  </cols>
  <sheetData>
    <row r="1" spans="1:17" ht="30" customHeight="1" x14ac:dyDescent="0.55000000000000004">
      <c r="A1" s="458" t="s">
        <v>71</v>
      </c>
      <c r="B1" s="458"/>
      <c r="C1" s="458"/>
      <c r="D1" s="458"/>
      <c r="E1" s="459"/>
      <c r="F1" s="459"/>
      <c r="G1" s="459"/>
      <c r="H1" s="459"/>
      <c r="I1" s="459"/>
      <c r="J1" s="459"/>
      <c r="K1" s="459"/>
      <c r="L1" s="459"/>
      <c r="M1" s="459"/>
      <c r="N1" s="459"/>
      <c r="O1" s="459"/>
      <c r="P1" s="117"/>
      <c r="Q1" s="117"/>
    </row>
    <row r="2" spans="1:17" ht="30" customHeight="1" x14ac:dyDescent="0.4">
      <c r="A2" s="328" t="s">
        <v>72</v>
      </c>
      <c r="B2" s="328"/>
      <c r="C2" s="328"/>
      <c r="D2" s="328"/>
      <c r="E2" s="328"/>
      <c r="F2" s="328"/>
      <c r="G2" s="328"/>
      <c r="H2" s="328"/>
      <c r="I2" s="328"/>
      <c r="J2" s="328"/>
      <c r="K2" s="328"/>
      <c r="L2" s="328"/>
      <c r="M2" s="328"/>
      <c r="N2" s="328"/>
      <c r="O2" s="328"/>
      <c r="P2" s="160"/>
      <c r="Q2" s="160"/>
    </row>
    <row r="3" spans="1:17" s="25" customFormat="1" ht="13.9" x14ac:dyDescent="0.35">
      <c r="A3" s="365" t="s">
        <v>73</v>
      </c>
      <c r="B3" s="366"/>
      <c r="C3" s="366"/>
      <c r="D3" s="366"/>
      <c r="E3" s="366"/>
      <c r="F3" s="366"/>
      <c r="G3" s="366"/>
      <c r="H3" s="366"/>
      <c r="I3" s="366"/>
      <c r="J3" s="367"/>
      <c r="K3" s="41" t="s">
        <v>74</v>
      </c>
      <c r="L3" s="165" t="s">
        <v>10</v>
      </c>
      <c r="M3" s="165" t="s">
        <v>75</v>
      </c>
      <c r="N3" s="165" t="s">
        <v>45</v>
      </c>
      <c r="O3" s="165" t="s">
        <v>76</v>
      </c>
      <c r="P3" s="85"/>
      <c r="Q3" s="86"/>
    </row>
    <row r="4" spans="1:17" ht="30" customHeight="1" x14ac:dyDescent="0.4">
      <c r="A4" s="68" t="s">
        <v>77</v>
      </c>
      <c r="B4" s="261" t="s">
        <v>597</v>
      </c>
      <c r="C4" s="411"/>
      <c r="D4" s="411"/>
      <c r="E4" s="411"/>
      <c r="F4" s="411"/>
      <c r="G4" s="411"/>
      <c r="H4" s="411"/>
      <c r="I4" s="411"/>
      <c r="J4" s="412"/>
      <c r="K4" s="173"/>
      <c r="L4" s="68" t="str">
        <f>Working!L4</f>
        <v>✓</v>
      </c>
      <c r="M4" s="68">
        <f>Working!M4</f>
        <v>0</v>
      </c>
      <c r="N4" s="42"/>
      <c r="O4" s="68" t="s">
        <v>79</v>
      </c>
      <c r="P4" s="117"/>
      <c r="Q4" s="117"/>
    </row>
    <row r="5" spans="1:17" ht="30" customHeight="1" x14ac:dyDescent="0.4">
      <c r="A5" s="142"/>
      <c r="B5" s="463">
        <f>Working!B5</f>
        <v>0</v>
      </c>
      <c r="C5" s="464"/>
      <c r="D5" s="464"/>
      <c r="E5" s="464"/>
      <c r="F5" s="464"/>
      <c r="G5" s="464"/>
      <c r="H5" s="464"/>
      <c r="I5" s="464"/>
      <c r="J5" s="464"/>
      <c r="K5" s="464"/>
      <c r="L5" s="464"/>
      <c r="M5" s="464"/>
      <c r="N5" s="464"/>
      <c r="O5" s="465"/>
      <c r="P5" s="117"/>
      <c r="Q5" s="117"/>
    </row>
    <row r="6" spans="1:17" ht="30" customHeight="1" x14ac:dyDescent="0.4">
      <c r="A6" s="295" t="s">
        <v>88</v>
      </c>
      <c r="B6" s="261" t="s">
        <v>89</v>
      </c>
      <c r="C6" s="262"/>
      <c r="D6" s="262"/>
      <c r="E6" s="262"/>
      <c r="F6" s="262"/>
      <c r="G6" s="262"/>
      <c r="H6" s="262"/>
      <c r="I6" s="262"/>
      <c r="J6" s="341"/>
      <c r="K6" s="414"/>
      <c r="L6" s="295" t="str">
        <f>Working!L6</f>
        <v>✓</v>
      </c>
      <c r="M6" s="295">
        <f>Working!M6</f>
        <v>0</v>
      </c>
      <c r="N6" s="417"/>
      <c r="O6" s="295" t="s">
        <v>79</v>
      </c>
      <c r="P6" s="117"/>
      <c r="Q6" s="117"/>
    </row>
    <row r="7" spans="1:17" ht="14.25" customHeight="1" x14ac:dyDescent="0.4">
      <c r="A7" s="413"/>
      <c r="B7" s="43" t="s">
        <v>90</v>
      </c>
      <c r="C7" s="461" t="str">
        <f>Working!C7</f>
        <v>Wyatt Crapo</v>
      </c>
      <c r="D7" s="461"/>
      <c r="E7" s="461"/>
      <c r="F7" s="461"/>
      <c r="G7" s="461"/>
      <c r="H7" s="461"/>
      <c r="I7" s="461"/>
      <c r="J7" s="462"/>
      <c r="K7" s="415"/>
      <c r="L7" s="460"/>
      <c r="M7" s="460"/>
      <c r="N7" s="418"/>
      <c r="O7" s="296"/>
      <c r="P7" s="117"/>
      <c r="Q7" s="117"/>
    </row>
    <row r="8" spans="1:17" ht="30" customHeight="1" x14ac:dyDescent="0.4">
      <c r="A8" s="142"/>
      <c r="B8" s="463">
        <f>Working!B8</f>
        <v>0</v>
      </c>
      <c r="C8" s="464"/>
      <c r="D8" s="464"/>
      <c r="E8" s="464"/>
      <c r="F8" s="464"/>
      <c r="G8" s="464"/>
      <c r="H8" s="464"/>
      <c r="I8" s="464"/>
      <c r="J8" s="464"/>
      <c r="K8" s="464"/>
      <c r="L8" s="464"/>
      <c r="M8" s="464"/>
      <c r="N8" s="464"/>
      <c r="O8" s="465"/>
      <c r="P8" s="117"/>
      <c r="Q8" s="117"/>
    </row>
    <row r="9" spans="1:17" ht="30" customHeight="1" x14ac:dyDescent="0.4">
      <c r="A9" s="405" t="s">
        <v>91</v>
      </c>
      <c r="B9" s="405"/>
      <c r="C9" s="405"/>
      <c r="D9" s="405"/>
      <c r="E9" s="405"/>
      <c r="F9" s="405"/>
      <c r="G9" s="405"/>
      <c r="H9" s="405"/>
      <c r="I9" s="405"/>
      <c r="J9" s="405"/>
      <c r="K9" s="405"/>
      <c r="L9" s="405"/>
      <c r="M9" s="405"/>
      <c r="N9" s="405"/>
      <c r="O9" s="405"/>
      <c r="P9" s="117"/>
      <c r="Q9" s="117"/>
    </row>
    <row r="10" spans="1:17" s="26" customFormat="1" ht="13.9" x14ac:dyDescent="0.35">
      <c r="A10" s="268" t="s">
        <v>73</v>
      </c>
      <c r="B10" s="406"/>
      <c r="C10" s="406"/>
      <c r="D10" s="406"/>
      <c r="E10" s="406"/>
      <c r="F10" s="406"/>
      <c r="G10" s="406"/>
      <c r="H10" s="406"/>
      <c r="I10" s="406"/>
      <c r="J10" s="407"/>
      <c r="K10" s="44" t="s">
        <v>74</v>
      </c>
      <c r="L10" s="171" t="s">
        <v>10</v>
      </c>
      <c r="M10" s="171" t="s">
        <v>75</v>
      </c>
      <c r="N10" s="171" t="s">
        <v>45</v>
      </c>
      <c r="O10" s="171" t="s">
        <v>76</v>
      </c>
      <c r="P10" s="87"/>
      <c r="Q10" s="87"/>
    </row>
    <row r="11" spans="1:17" s="27" customFormat="1" ht="30" customHeight="1" x14ac:dyDescent="0.35">
      <c r="A11" s="68" t="s">
        <v>92</v>
      </c>
      <c r="B11" s="388" t="s">
        <v>93</v>
      </c>
      <c r="C11" s="389"/>
      <c r="D11" s="389"/>
      <c r="E11" s="389"/>
      <c r="F11" s="389"/>
      <c r="G11" s="389"/>
      <c r="H11" s="389"/>
      <c r="I11" s="389"/>
      <c r="J11" s="390"/>
      <c r="K11" s="74">
        <v>15</v>
      </c>
      <c r="L11" s="68">
        <f>Working!L11</f>
        <v>15</v>
      </c>
      <c r="M11" s="68">
        <f>Working!M11</f>
        <v>0</v>
      </c>
      <c r="N11" s="46"/>
      <c r="O11" s="68" t="s">
        <v>79</v>
      </c>
      <c r="P11" s="88"/>
      <c r="Q11" s="88"/>
    </row>
    <row r="12" spans="1:17" s="27" customFormat="1" ht="30" customHeight="1" x14ac:dyDescent="0.35">
      <c r="A12" s="142"/>
      <c r="B12" s="463">
        <f>Working!B12</f>
        <v>0</v>
      </c>
      <c r="C12" s="464"/>
      <c r="D12" s="464"/>
      <c r="E12" s="464"/>
      <c r="F12" s="464"/>
      <c r="G12" s="464"/>
      <c r="H12" s="464"/>
      <c r="I12" s="464"/>
      <c r="J12" s="464"/>
      <c r="K12" s="464"/>
      <c r="L12" s="464"/>
      <c r="M12" s="464"/>
      <c r="N12" s="464"/>
      <c r="O12" s="465"/>
      <c r="P12" s="88"/>
      <c r="Q12" s="88"/>
    </row>
    <row r="13" spans="1:17" s="13" customFormat="1" ht="30" customHeight="1" x14ac:dyDescent="0.35">
      <c r="A13" s="68" t="s">
        <v>94</v>
      </c>
      <c r="B13" s="466" t="s">
        <v>95</v>
      </c>
      <c r="C13" s="467"/>
      <c r="D13" s="467"/>
      <c r="E13" s="467"/>
      <c r="F13" s="467"/>
      <c r="G13" s="467"/>
      <c r="H13" s="467"/>
      <c r="I13" s="467"/>
      <c r="J13" s="468"/>
      <c r="K13" s="68">
        <v>10</v>
      </c>
      <c r="L13" s="68">
        <f>Working!L13</f>
        <v>10</v>
      </c>
      <c r="M13" s="68">
        <f>Working!M13</f>
        <v>0</v>
      </c>
      <c r="N13" s="68">
        <f>Working!N13</f>
        <v>0</v>
      </c>
      <c r="O13" s="75" t="s">
        <v>96</v>
      </c>
      <c r="P13" s="175"/>
      <c r="Q13" s="175"/>
    </row>
    <row r="14" spans="1:17" s="13" customFormat="1" ht="30" customHeight="1" x14ac:dyDescent="0.35">
      <c r="A14" s="142"/>
      <c r="B14" s="463" t="str">
        <f>Working!B14</f>
        <v>A mock recall was performed on  7/2/2024.  Records to support the established traceability program is on file and observed during the audit.  Performed by Wyatt Crapo (owner).</v>
      </c>
      <c r="C14" s="464"/>
      <c r="D14" s="464"/>
      <c r="E14" s="464"/>
      <c r="F14" s="464"/>
      <c r="G14" s="464"/>
      <c r="H14" s="464"/>
      <c r="I14" s="464"/>
      <c r="J14" s="464"/>
      <c r="K14" s="464"/>
      <c r="L14" s="464"/>
      <c r="M14" s="464"/>
      <c r="N14" s="464"/>
      <c r="O14" s="465"/>
      <c r="P14" s="175"/>
      <c r="Q14" s="175"/>
    </row>
    <row r="15" spans="1:17" ht="30" customHeight="1" x14ac:dyDescent="0.4">
      <c r="A15" s="402" t="s">
        <v>97</v>
      </c>
      <c r="B15" s="402"/>
      <c r="C15" s="402"/>
      <c r="D15" s="402"/>
      <c r="E15" s="402"/>
      <c r="F15" s="402"/>
      <c r="G15" s="402"/>
      <c r="H15" s="402"/>
      <c r="I15" s="402"/>
      <c r="J15" s="402"/>
      <c r="K15" s="402"/>
      <c r="L15" s="402"/>
      <c r="M15" s="402"/>
      <c r="N15" s="402"/>
      <c r="O15" s="402"/>
      <c r="P15" s="117"/>
      <c r="Q15" s="117"/>
    </row>
    <row r="16" spans="1:17" s="2" customFormat="1" ht="13.9" x14ac:dyDescent="0.4">
      <c r="A16" s="268" t="s">
        <v>73</v>
      </c>
      <c r="B16" s="269"/>
      <c r="C16" s="269"/>
      <c r="D16" s="269"/>
      <c r="E16" s="269"/>
      <c r="F16" s="269"/>
      <c r="G16" s="269"/>
      <c r="H16" s="269"/>
      <c r="I16" s="269"/>
      <c r="J16" s="270"/>
      <c r="K16" s="44" t="s">
        <v>74</v>
      </c>
      <c r="L16" s="171" t="s">
        <v>10</v>
      </c>
      <c r="M16" s="171" t="s">
        <v>75</v>
      </c>
      <c r="N16" s="171" t="s">
        <v>45</v>
      </c>
      <c r="O16" s="171" t="s">
        <v>76</v>
      </c>
      <c r="P16" s="35"/>
      <c r="Q16" s="35"/>
    </row>
    <row r="17" spans="1:25" ht="13.9" x14ac:dyDescent="0.4">
      <c r="A17" s="178" t="s">
        <v>98</v>
      </c>
      <c r="B17" s="283" t="s">
        <v>99</v>
      </c>
      <c r="C17" s="284"/>
      <c r="D17" s="284"/>
      <c r="E17" s="284"/>
      <c r="F17" s="284"/>
      <c r="G17" s="284"/>
      <c r="H17" s="284"/>
      <c r="I17" s="284"/>
      <c r="J17" s="379"/>
      <c r="K17" s="178">
        <v>10</v>
      </c>
      <c r="L17" s="68">
        <f>Working!L17</f>
        <v>10</v>
      </c>
      <c r="M17" s="68">
        <f>Working!M17</f>
        <v>0</v>
      </c>
      <c r="N17" s="48"/>
      <c r="O17" s="178" t="s">
        <v>96</v>
      </c>
      <c r="P17" s="117"/>
      <c r="Q17" s="117"/>
    </row>
    <row r="18" spans="1:25" ht="30" customHeight="1" x14ac:dyDescent="0.4">
      <c r="A18" s="142"/>
      <c r="B18" s="463" t="str">
        <f>Working!B18</f>
        <v>IAS Envirochem conducted a water test at the office on 2024.  Results on file meets microbial standards for drinking water.</v>
      </c>
      <c r="C18" s="464"/>
      <c r="D18" s="464"/>
      <c r="E18" s="464"/>
      <c r="F18" s="464"/>
      <c r="G18" s="464"/>
      <c r="H18" s="464"/>
      <c r="I18" s="464"/>
      <c r="J18" s="464"/>
      <c r="K18" s="464"/>
      <c r="L18" s="464"/>
      <c r="M18" s="464"/>
      <c r="N18" s="464"/>
      <c r="O18" s="465"/>
      <c r="P18" s="117"/>
      <c r="Q18" s="117"/>
    </row>
    <row r="19" spans="1:25" ht="30" customHeight="1" x14ac:dyDescent="0.4">
      <c r="A19" s="68" t="s">
        <v>100</v>
      </c>
      <c r="B19" s="261" t="s">
        <v>101</v>
      </c>
      <c r="C19" s="262"/>
      <c r="D19" s="262"/>
      <c r="E19" s="262"/>
      <c r="F19" s="262"/>
      <c r="G19" s="262"/>
      <c r="H19" s="262"/>
      <c r="I19" s="262"/>
      <c r="J19" s="341"/>
      <c r="K19" s="68">
        <v>10</v>
      </c>
      <c r="L19" s="68">
        <f>Working!L19</f>
        <v>10</v>
      </c>
      <c r="M19" s="68">
        <f>Working!M19</f>
        <v>0</v>
      </c>
      <c r="N19" s="49"/>
      <c r="O19" s="68" t="s">
        <v>102</v>
      </c>
      <c r="P19" s="117"/>
      <c r="Q19" s="117"/>
      <c r="X19" s="28"/>
      <c r="Y19" s="28"/>
    </row>
    <row r="20" spans="1:25" ht="30" customHeight="1" x14ac:dyDescent="0.4">
      <c r="A20" s="142"/>
      <c r="B20" s="463">
        <f>Working!B20</f>
        <v>0</v>
      </c>
      <c r="C20" s="464"/>
      <c r="D20" s="464"/>
      <c r="E20" s="464"/>
      <c r="F20" s="464"/>
      <c r="G20" s="464"/>
      <c r="H20" s="464"/>
      <c r="I20" s="464"/>
      <c r="J20" s="464"/>
      <c r="K20" s="464"/>
      <c r="L20" s="464"/>
      <c r="M20" s="464"/>
      <c r="N20" s="464"/>
      <c r="O20" s="465"/>
      <c r="P20" s="117"/>
      <c r="Q20" s="117"/>
      <c r="X20" s="28"/>
      <c r="Y20" s="28"/>
    </row>
    <row r="21" spans="1:25" ht="30" customHeight="1" x14ac:dyDescent="0.4">
      <c r="A21" s="68" t="s">
        <v>103</v>
      </c>
      <c r="B21" s="261" t="s">
        <v>104</v>
      </c>
      <c r="C21" s="262"/>
      <c r="D21" s="262"/>
      <c r="E21" s="262"/>
      <c r="F21" s="262"/>
      <c r="G21" s="262"/>
      <c r="H21" s="262"/>
      <c r="I21" s="262"/>
      <c r="J21" s="341"/>
      <c r="K21" s="164">
        <v>15</v>
      </c>
      <c r="L21" s="68">
        <f>Working!L21</f>
        <v>15</v>
      </c>
      <c r="M21" s="68">
        <f>Working!M21</f>
        <v>0</v>
      </c>
      <c r="N21" s="73"/>
      <c r="O21" s="68" t="s">
        <v>79</v>
      </c>
      <c r="P21" s="117"/>
      <c r="Q21" s="117"/>
    </row>
    <row r="22" spans="1:25" ht="30" customHeight="1" x14ac:dyDescent="0.4">
      <c r="A22" s="142"/>
      <c r="B22" s="463" t="str">
        <f>Working!B22</f>
        <v>Training for seasonal employees was performed on 5/29/2024, 6/1/2024, 6/14/2024, by Wyatt Crapo (owner).  Signed Health and Hygiene policies are current and on file.  Topics and attendees noted in training classes.</v>
      </c>
      <c r="C22" s="464"/>
      <c r="D22" s="464"/>
      <c r="E22" s="464"/>
      <c r="F22" s="464"/>
      <c r="G22" s="464"/>
      <c r="H22" s="464"/>
      <c r="I22" s="464"/>
      <c r="J22" s="464"/>
      <c r="K22" s="464"/>
      <c r="L22" s="464"/>
      <c r="M22" s="464"/>
      <c r="N22" s="464"/>
      <c r="O22" s="465"/>
      <c r="P22" s="117"/>
      <c r="Q22" s="117"/>
    </row>
    <row r="23" spans="1:25" ht="30" customHeight="1" x14ac:dyDescent="0.4">
      <c r="A23" s="68" t="s">
        <v>105</v>
      </c>
      <c r="B23" s="261" t="s">
        <v>106</v>
      </c>
      <c r="C23" s="263"/>
      <c r="D23" s="263"/>
      <c r="E23" s="263"/>
      <c r="F23" s="263"/>
      <c r="G23" s="263"/>
      <c r="H23" s="263"/>
      <c r="I23" s="263"/>
      <c r="J23" s="264"/>
      <c r="K23" s="68">
        <v>15</v>
      </c>
      <c r="L23" s="68">
        <f>Working!L23</f>
        <v>15</v>
      </c>
      <c r="M23" s="68">
        <f>Working!M23</f>
        <v>0</v>
      </c>
      <c r="N23" s="73"/>
      <c r="O23" s="68"/>
      <c r="P23" s="117"/>
      <c r="Q23" s="117"/>
    </row>
    <row r="24" spans="1:25" ht="30" customHeight="1" x14ac:dyDescent="0.4">
      <c r="A24" s="142"/>
      <c r="B24" s="463">
        <f>Working!B24</f>
        <v>0</v>
      </c>
      <c r="C24" s="464"/>
      <c r="D24" s="464"/>
      <c r="E24" s="464"/>
      <c r="F24" s="464"/>
      <c r="G24" s="464"/>
      <c r="H24" s="464"/>
      <c r="I24" s="464"/>
      <c r="J24" s="464"/>
      <c r="K24" s="464"/>
      <c r="L24" s="464"/>
      <c r="M24" s="464"/>
      <c r="N24" s="464"/>
      <c r="O24" s="465"/>
      <c r="P24" s="117"/>
      <c r="Q24" s="117"/>
    </row>
    <row r="25" spans="1:25" ht="30" customHeight="1" x14ac:dyDescent="0.4">
      <c r="A25" s="75" t="s">
        <v>107</v>
      </c>
      <c r="B25" s="261" t="s">
        <v>108</v>
      </c>
      <c r="C25" s="262"/>
      <c r="D25" s="262"/>
      <c r="E25" s="262"/>
      <c r="F25" s="262"/>
      <c r="G25" s="262"/>
      <c r="H25" s="262"/>
      <c r="I25" s="262"/>
      <c r="J25" s="341"/>
      <c r="K25" s="75">
        <v>15</v>
      </c>
      <c r="L25" s="68">
        <f>Working!L25</f>
        <v>15</v>
      </c>
      <c r="M25" s="68">
        <f>Working!M25</f>
        <v>0</v>
      </c>
      <c r="N25" s="68">
        <f>Working!N25</f>
        <v>0</v>
      </c>
      <c r="O25" s="75"/>
      <c r="P25" s="117"/>
      <c r="Q25" s="117"/>
    </row>
    <row r="26" spans="1:25" ht="30" customHeight="1" x14ac:dyDescent="0.4">
      <c r="A26" s="142"/>
      <c r="B26" s="463" t="str">
        <f>Working!B26</f>
        <v>Employees are not handling or packaging produce during the growing season. Tubers are underground and not harvested at this time.</v>
      </c>
      <c r="C26" s="464"/>
      <c r="D26" s="464"/>
      <c r="E26" s="464"/>
      <c r="F26" s="464"/>
      <c r="G26" s="464"/>
      <c r="H26" s="464"/>
      <c r="I26" s="464"/>
      <c r="J26" s="464"/>
      <c r="K26" s="464"/>
      <c r="L26" s="464"/>
      <c r="M26" s="464"/>
      <c r="N26" s="464"/>
      <c r="O26" s="465"/>
      <c r="P26" s="117"/>
      <c r="Q26" s="117"/>
    </row>
    <row r="27" spans="1:25" ht="15" customHeight="1" x14ac:dyDescent="0.4">
      <c r="A27" s="268" t="s">
        <v>73</v>
      </c>
      <c r="B27" s="269"/>
      <c r="C27" s="269"/>
      <c r="D27" s="269"/>
      <c r="E27" s="269"/>
      <c r="F27" s="269"/>
      <c r="G27" s="269"/>
      <c r="H27" s="269"/>
      <c r="I27" s="269"/>
      <c r="J27" s="270"/>
      <c r="K27" s="44" t="s">
        <v>74</v>
      </c>
      <c r="L27" s="171" t="s">
        <v>10</v>
      </c>
      <c r="M27" s="171" t="s">
        <v>75</v>
      </c>
      <c r="N27" s="171" t="s">
        <v>45</v>
      </c>
      <c r="O27" s="171" t="s">
        <v>76</v>
      </c>
      <c r="P27" s="117"/>
      <c r="Q27" s="117"/>
    </row>
    <row r="28" spans="1:25" ht="45" customHeight="1" x14ac:dyDescent="0.4">
      <c r="A28" s="68" t="s">
        <v>109</v>
      </c>
      <c r="B28" s="355" t="s">
        <v>110</v>
      </c>
      <c r="C28" s="356"/>
      <c r="D28" s="356"/>
      <c r="E28" s="356"/>
      <c r="F28" s="356"/>
      <c r="G28" s="356"/>
      <c r="H28" s="356"/>
      <c r="I28" s="356"/>
      <c r="J28" s="357"/>
      <c r="K28" s="68">
        <v>10</v>
      </c>
      <c r="L28" s="68">
        <f>Working!L28</f>
        <v>0</v>
      </c>
      <c r="M28" s="68">
        <f>Working!M28</f>
        <v>0</v>
      </c>
      <c r="N28" s="68">
        <f>Working!N28</f>
        <v>10</v>
      </c>
      <c r="O28" s="68"/>
      <c r="P28" s="117"/>
      <c r="Q28" s="117"/>
    </row>
    <row r="29" spans="1:25" ht="30" customHeight="1" x14ac:dyDescent="0.4">
      <c r="A29" s="142"/>
      <c r="B29" s="463" t="str">
        <f>Working!B29</f>
        <v>Signage not required  due to restrooms not located on site.</v>
      </c>
      <c r="C29" s="464"/>
      <c r="D29" s="464"/>
      <c r="E29" s="464"/>
      <c r="F29" s="464"/>
      <c r="G29" s="464"/>
      <c r="H29" s="464"/>
      <c r="I29" s="464"/>
      <c r="J29" s="464"/>
      <c r="K29" s="464"/>
      <c r="L29" s="464"/>
      <c r="M29" s="464"/>
      <c r="N29" s="464"/>
      <c r="O29" s="465"/>
      <c r="P29" s="117"/>
      <c r="Q29" s="117"/>
    </row>
    <row r="30" spans="1:25" ht="60" customHeight="1" x14ac:dyDescent="0.4">
      <c r="A30" s="68" t="s">
        <v>111</v>
      </c>
      <c r="B30" s="261" t="s">
        <v>112</v>
      </c>
      <c r="C30" s="262"/>
      <c r="D30" s="262"/>
      <c r="E30" s="262"/>
      <c r="F30" s="262"/>
      <c r="G30" s="262"/>
      <c r="H30" s="262"/>
      <c r="I30" s="262"/>
      <c r="J30" s="341"/>
      <c r="K30" s="68">
        <v>15</v>
      </c>
      <c r="L30" s="68">
        <f>Working!L30</f>
        <v>0</v>
      </c>
      <c r="M30" s="68">
        <f>Working!M30</f>
        <v>0</v>
      </c>
      <c r="N30" s="68">
        <f>Working!N30</f>
        <v>15</v>
      </c>
      <c r="O30" s="68"/>
      <c r="P30" s="117"/>
      <c r="Q30" s="117"/>
    </row>
    <row r="31" spans="1:25" ht="30" customHeight="1" x14ac:dyDescent="0.4">
      <c r="A31" s="142"/>
      <c r="B31" s="463" t="str">
        <f>Working!B31</f>
        <v>Restroom facilities not observed nor on site.  Employees are working less than three hours a day in production areas.  Tubers are underground during the growing season.</v>
      </c>
      <c r="C31" s="464"/>
      <c r="D31" s="464"/>
      <c r="E31" s="464"/>
      <c r="F31" s="464"/>
      <c r="G31" s="464"/>
      <c r="H31" s="464"/>
      <c r="I31" s="464"/>
      <c r="J31" s="464"/>
      <c r="K31" s="464"/>
      <c r="L31" s="464"/>
      <c r="M31" s="464"/>
      <c r="N31" s="464"/>
      <c r="O31" s="465"/>
      <c r="P31" s="117"/>
      <c r="Q31" s="117"/>
    </row>
    <row r="32" spans="1:25" ht="30" customHeight="1" x14ac:dyDescent="0.4">
      <c r="A32" s="68" t="s">
        <v>113</v>
      </c>
      <c r="B32" s="261" t="s">
        <v>114</v>
      </c>
      <c r="C32" s="263"/>
      <c r="D32" s="263"/>
      <c r="E32" s="263"/>
      <c r="F32" s="263"/>
      <c r="G32" s="263"/>
      <c r="H32" s="263"/>
      <c r="I32" s="263"/>
      <c r="J32" s="264"/>
      <c r="K32" s="68">
        <v>10</v>
      </c>
      <c r="L32" s="68">
        <f>Working!L32</f>
        <v>0</v>
      </c>
      <c r="M32" s="68">
        <f>Working!M32</f>
        <v>0</v>
      </c>
      <c r="N32" s="68">
        <f>Working!N32</f>
        <v>10</v>
      </c>
      <c r="O32" s="68" t="s">
        <v>96</v>
      </c>
      <c r="P32" s="117"/>
      <c r="Q32" s="117"/>
    </row>
    <row r="33" spans="1:17" ht="30" customHeight="1" x14ac:dyDescent="0.4">
      <c r="A33" s="142"/>
      <c r="B33" s="463" t="str">
        <f>Working!B33</f>
        <v>Restroom not at site.</v>
      </c>
      <c r="C33" s="464"/>
      <c r="D33" s="464"/>
      <c r="E33" s="464"/>
      <c r="F33" s="464"/>
      <c r="G33" s="464"/>
      <c r="H33" s="464"/>
      <c r="I33" s="464"/>
      <c r="J33" s="464"/>
      <c r="K33" s="464"/>
      <c r="L33" s="464"/>
      <c r="M33" s="464"/>
      <c r="N33" s="464"/>
      <c r="O33" s="465"/>
      <c r="P33" s="117"/>
      <c r="Q33" s="117"/>
    </row>
    <row r="34" spans="1:17" ht="30" customHeight="1" x14ac:dyDescent="0.4">
      <c r="A34" s="68" t="s">
        <v>115</v>
      </c>
      <c r="B34" s="261" t="s">
        <v>116</v>
      </c>
      <c r="C34" s="262"/>
      <c r="D34" s="262"/>
      <c r="E34" s="262"/>
      <c r="F34" s="262"/>
      <c r="G34" s="262"/>
      <c r="H34" s="262"/>
      <c r="I34" s="262"/>
      <c r="J34" s="341"/>
      <c r="K34" s="75">
        <v>10</v>
      </c>
      <c r="L34" s="68">
        <f>Working!L34</f>
        <v>10</v>
      </c>
      <c r="M34" s="68">
        <f>Working!M34</f>
        <v>0</v>
      </c>
      <c r="N34" s="68">
        <f>Working!N34</f>
        <v>0</v>
      </c>
      <c r="O34" s="68" t="s">
        <v>102</v>
      </c>
      <c r="P34" s="117"/>
      <c r="Q34" s="117"/>
    </row>
    <row r="35" spans="1:17" ht="30" customHeight="1" x14ac:dyDescent="0.4">
      <c r="A35" s="142"/>
      <c r="B35" s="463">
        <f>Working!B35</f>
        <v>0</v>
      </c>
      <c r="C35" s="464"/>
      <c r="D35" s="464"/>
      <c r="E35" s="464"/>
      <c r="F35" s="464"/>
      <c r="G35" s="464"/>
      <c r="H35" s="464"/>
      <c r="I35" s="464"/>
      <c r="J35" s="464"/>
      <c r="K35" s="464"/>
      <c r="L35" s="464"/>
      <c r="M35" s="464"/>
      <c r="N35" s="464"/>
      <c r="O35" s="465"/>
      <c r="P35" s="117"/>
      <c r="Q35" s="117"/>
    </row>
    <row r="36" spans="1:17" ht="45" customHeight="1" x14ac:dyDescent="0.4">
      <c r="A36" s="68" t="s">
        <v>117</v>
      </c>
      <c r="B36" s="261" t="s">
        <v>118</v>
      </c>
      <c r="C36" s="262"/>
      <c r="D36" s="262"/>
      <c r="E36" s="262"/>
      <c r="F36" s="262"/>
      <c r="G36" s="262"/>
      <c r="H36" s="262"/>
      <c r="I36" s="262"/>
      <c r="J36" s="341"/>
      <c r="K36" s="164">
        <v>15</v>
      </c>
      <c r="L36" s="68">
        <f>Working!L36</f>
        <v>15</v>
      </c>
      <c r="M36" s="68">
        <f>Working!M36</f>
        <v>0</v>
      </c>
      <c r="N36" s="42"/>
      <c r="O36" s="68" t="s">
        <v>102</v>
      </c>
      <c r="P36" s="117"/>
      <c r="Q36" s="117"/>
    </row>
    <row r="37" spans="1:17" ht="30" customHeight="1" x14ac:dyDescent="0.4">
      <c r="A37" s="142"/>
      <c r="B37" s="463">
        <f>Working!B37</f>
        <v>0</v>
      </c>
      <c r="C37" s="464"/>
      <c r="D37" s="464"/>
      <c r="E37" s="464"/>
      <c r="F37" s="464"/>
      <c r="G37" s="464"/>
      <c r="H37" s="464"/>
      <c r="I37" s="464"/>
      <c r="J37" s="464"/>
      <c r="K37" s="464"/>
      <c r="L37" s="464"/>
      <c r="M37" s="464"/>
      <c r="N37" s="464"/>
      <c r="O37" s="465"/>
      <c r="P37" s="440"/>
      <c r="Q37" s="440"/>
    </row>
    <row r="38" spans="1:17" ht="60" customHeight="1" x14ac:dyDescent="0.4">
      <c r="A38" s="50" t="s">
        <v>119</v>
      </c>
      <c r="B38" s="261" t="s">
        <v>120</v>
      </c>
      <c r="C38" s="262"/>
      <c r="D38" s="262"/>
      <c r="E38" s="262"/>
      <c r="F38" s="262"/>
      <c r="G38" s="262"/>
      <c r="H38" s="262"/>
      <c r="I38" s="262"/>
      <c r="J38" s="341"/>
      <c r="K38" s="68">
        <v>15</v>
      </c>
      <c r="L38" s="68">
        <f>Working!L38</f>
        <v>15</v>
      </c>
      <c r="M38" s="68">
        <f>Working!M38</f>
        <v>0</v>
      </c>
      <c r="N38" s="51"/>
      <c r="O38" s="68" t="s">
        <v>102</v>
      </c>
      <c r="P38" s="117"/>
      <c r="Q38" s="117"/>
    </row>
    <row r="39" spans="1:17" ht="30" customHeight="1" x14ac:dyDescent="0.4">
      <c r="A39" s="142"/>
      <c r="B39" s="463">
        <f>Working!B39</f>
        <v>0</v>
      </c>
      <c r="C39" s="464"/>
      <c r="D39" s="464"/>
      <c r="E39" s="464"/>
      <c r="F39" s="464"/>
      <c r="G39" s="464"/>
      <c r="H39" s="464"/>
      <c r="I39" s="464"/>
      <c r="J39" s="464"/>
      <c r="K39" s="464"/>
      <c r="L39" s="464"/>
      <c r="M39" s="464"/>
      <c r="N39" s="464"/>
      <c r="O39" s="465"/>
      <c r="P39" s="117"/>
      <c r="Q39" s="117"/>
    </row>
    <row r="40" spans="1:17" ht="45" customHeight="1" x14ac:dyDescent="0.4">
      <c r="A40" s="50" t="s">
        <v>121</v>
      </c>
      <c r="B40" s="261" t="s">
        <v>122</v>
      </c>
      <c r="C40" s="262"/>
      <c r="D40" s="262"/>
      <c r="E40" s="262"/>
      <c r="F40" s="262"/>
      <c r="G40" s="262"/>
      <c r="H40" s="262"/>
      <c r="I40" s="262"/>
      <c r="J40" s="341"/>
      <c r="K40" s="68">
        <v>5</v>
      </c>
      <c r="L40" s="68">
        <f>Working!L40</f>
        <v>5</v>
      </c>
      <c r="M40" s="68">
        <f>Working!M40</f>
        <v>0</v>
      </c>
      <c r="N40" s="51"/>
      <c r="O40" s="68" t="s">
        <v>102</v>
      </c>
      <c r="P40" s="117"/>
      <c r="Q40" s="117"/>
    </row>
    <row r="41" spans="1:17" ht="30" customHeight="1" x14ac:dyDescent="0.4">
      <c r="A41" s="142"/>
      <c r="B41" s="463">
        <f>Working!B41</f>
        <v>0</v>
      </c>
      <c r="C41" s="464"/>
      <c r="D41" s="464"/>
      <c r="E41" s="464"/>
      <c r="F41" s="464"/>
      <c r="G41" s="464"/>
      <c r="H41" s="464"/>
      <c r="I41" s="464"/>
      <c r="J41" s="464"/>
      <c r="K41" s="464"/>
      <c r="L41" s="464"/>
      <c r="M41" s="464"/>
      <c r="N41" s="464"/>
      <c r="O41" s="465"/>
      <c r="P41" s="117"/>
      <c r="Q41" s="117"/>
    </row>
    <row r="42" spans="1:17" ht="75" customHeight="1" x14ac:dyDescent="0.4">
      <c r="A42" s="50" t="s">
        <v>123</v>
      </c>
      <c r="B42" s="261" t="s">
        <v>124</v>
      </c>
      <c r="C42" s="263"/>
      <c r="D42" s="263"/>
      <c r="E42" s="263"/>
      <c r="F42" s="263"/>
      <c r="G42" s="263"/>
      <c r="H42" s="263"/>
      <c r="I42" s="263"/>
      <c r="J42" s="264"/>
      <c r="K42" s="68">
        <v>10</v>
      </c>
      <c r="L42" s="68">
        <f>Working!L42</f>
        <v>10</v>
      </c>
      <c r="M42" s="68">
        <f>Working!M42</f>
        <v>0</v>
      </c>
      <c r="N42" s="68">
        <f>Working!N42</f>
        <v>0</v>
      </c>
      <c r="O42" s="68" t="s">
        <v>96</v>
      </c>
      <c r="P42" s="117"/>
      <c r="Q42" s="117"/>
    </row>
    <row r="43" spans="1:17" ht="30" customHeight="1" x14ac:dyDescent="0.4">
      <c r="A43" s="142"/>
      <c r="B43" s="463" t="str">
        <f>Working!B43</f>
        <v>Wyatt Crapo, Idaho Applicator License #26346 exp,3/31/2025, is the individual responsible for applying regulated and/or non-regulated materials.  - See more below</v>
      </c>
      <c r="C43" s="464"/>
      <c r="D43" s="464"/>
      <c r="E43" s="464"/>
      <c r="F43" s="464"/>
      <c r="G43" s="464"/>
      <c r="H43" s="464"/>
      <c r="I43" s="464"/>
      <c r="J43" s="464"/>
      <c r="K43" s="464"/>
      <c r="L43" s="464"/>
      <c r="M43" s="464"/>
      <c r="N43" s="464"/>
      <c r="O43" s="465"/>
      <c r="P43" s="117"/>
      <c r="Q43" s="117"/>
    </row>
    <row r="44" spans="1:17" ht="15" customHeight="1" x14ac:dyDescent="0.4">
      <c r="A44" s="318" t="s">
        <v>125</v>
      </c>
      <c r="B44" s="319"/>
      <c r="C44" s="319"/>
      <c r="D44" s="212"/>
      <c r="E44" s="212"/>
      <c r="F44" s="212"/>
      <c r="G44" s="212"/>
      <c r="H44" s="212"/>
      <c r="I44" s="212"/>
      <c r="J44" s="212"/>
      <c r="K44" s="212"/>
      <c r="L44" s="212"/>
      <c r="M44" s="212"/>
      <c r="N44" s="212"/>
      <c r="O44" s="213"/>
      <c r="P44" s="117"/>
      <c r="Q44" s="117"/>
    </row>
    <row r="45" spans="1:17" ht="60" customHeight="1" x14ac:dyDescent="0.4">
      <c r="A45" s="472" t="str">
        <f>Working!A46</f>
        <v>G-15 (Continued), Chris Hill, Idaho Applicator License #7248 exp 12/31/2025, is the individual responsible for aerial application of regulated and/or non-regulated materials.</v>
      </c>
      <c r="B45" s="473"/>
      <c r="C45" s="473"/>
      <c r="D45" s="473"/>
      <c r="E45" s="473"/>
      <c r="F45" s="473"/>
      <c r="G45" s="473"/>
      <c r="H45" s="473"/>
      <c r="I45" s="473"/>
      <c r="J45" s="473"/>
      <c r="K45" s="473"/>
      <c r="L45" s="473"/>
      <c r="M45" s="473"/>
      <c r="N45" s="473"/>
      <c r="O45" s="474"/>
      <c r="P45" s="117"/>
      <c r="Q45" s="117"/>
    </row>
    <row r="46" spans="1:17" ht="60" customHeight="1" x14ac:dyDescent="0.4">
      <c r="A46" s="472">
        <f>Working!A47</f>
        <v>0</v>
      </c>
      <c r="B46" s="473"/>
      <c r="C46" s="473"/>
      <c r="D46" s="473"/>
      <c r="E46" s="473"/>
      <c r="F46" s="473"/>
      <c r="G46" s="473"/>
      <c r="H46" s="473"/>
      <c r="I46" s="473"/>
      <c r="J46" s="473"/>
      <c r="K46" s="473"/>
      <c r="L46" s="473"/>
      <c r="M46" s="473"/>
      <c r="N46" s="473"/>
      <c r="O46" s="474"/>
      <c r="P46" s="117"/>
      <c r="Q46" s="117"/>
    </row>
    <row r="47" spans="1:17" ht="60" customHeight="1" x14ac:dyDescent="0.4">
      <c r="A47" s="463">
        <f>Working!A48</f>
        <v>0</v>
      </c>
      <c r="B47" s="475"/>
      <c r="C47" s="475"/>
      <c r="D47" s="475"/>
      <c r="E47" s="475"/>
      <c r="F47" s="475"/>
      <c r="G47" s="475"/>
      <c r="H47" s="475"/>
      <c r="I47" s="475"/>
      <c r="J47" s="475"/>
      <c r="K47" s="475"/>
      <c r="L47" s="475"/>
      <c r="M47" s="475"/>
      <c r="N47" s="475"/>
      <c r="O47" s="476"/>
      <c r="P47" s="117"/>
      <c r="Q47" s="117"/>
    </row>
    <row r="48" spans="1:17" ht="60" customHeight="1" x14ac:dyDescent="0.4">
      <c r="A48" s="436">
        <f>Working!A49</f>
        <v>0</v>
      </c>
      <c r="B48" s="436"/>
      <c r="C48" s="436"/>
      <c r="D48" s="436"/>
      <c r="E48" s="436"/>
      <c r="F48" s="436"/>
      <c r="G48" s="436"/>
      <c r="H48" s="436"/>
      <c r="I48" s="436"/>
      <c r="J48" s="436"/>
      <c r="K48" s="436"/>
      <c r="L48" s="436"/>
      <c r="M48" s="436"/>
      <c r="N48" s="436"/>
      <c r="O48" s="436"/>
      <c r="P48" s="117"/>
      <c r="Q48" s="117"/>
    </row>
    <row r="49" spans="1:17" ht="60" customHeight="1" x14ac:dyDescent="0.4">
      <c r="A49" s="436">
        <f>Working!A50</f>
        <v>0</v>
      </c>
      <c r="B49" s="436"/>
      <c r="C49" s="436"/>
      <c r="D49" s="436"/>
      <c r="E49" s="436"/>
      <c r="F49" s="436"/>
      <c r="G49" s="436"/>
      <c r="H49" s="436"/>
      <c r="I49" s="436"/>
      <c r="J49" s="436"/>
      <c r="K49" s="436"/>
      <c r="L49" s="436"/>
      <c r="M49" s="436"/>
      <c r="N49" s="436"/>
      <c r="O49" s="436"/>
      <c r="P49" s="117"/>
      <c r="Q49" s="117"/>
    </row>
    <row r="50" spans="1:17" ht="1.05" customHeight="1" x14ac:dyDescent="0.4">
      <c r="A50" s="471">
        <f>Working!A51</f>
        <v>0</v>
      </c>
      <c r="B50" s="471"/>
      <c r="C50" s="471"/>
      <c r="D50" s="471"/>
      <c r="E50" s="471"/>
      <c r="F50" s="471"/>
      <c r="G50" s="471"/>
      <c r="H50" s="471"/>
      <c r="I50" s="471"/>
      <c r="J50" s="471"/>
      <c r="K50" s="471"/>
      <c r="L50" s="471"/>
      <c r="M50" s="471"/>
      <c r="N50" s="471"/>
      <c r="O50" s="471"/>
      <c r="P50" s="117"/>
      <c r="Q50" s="117"/>
    </row>
    <row r="51" spans="1:17" ht="1.05" customHeight="1" x14ac:dyDescent="0.4">
      <c r="A51" s="471">
        <f>Working!A52</f>
        <v>0</v>
      </c>
      <c r="B51" s="471"/>
      <c r="C51" s="471"/>
      <c r="D51" s="471"/>
      <c r="E51" s="471"/>
      <c r="F51" s="471"/>
      <c r="G51" s="471"/>
      <c r="H51" s="471"/>
      <c r="I51" s="471"/>
      <c r="J51" s="471"/>
      <c r="K51" s="471"/>
      <c r="L51" s="471"/>
      <c r="M51" s="471"/>
      <c r="N51" s="471"/>
      <c r="O51" s="471"/>
      <c r="P51" s="117"/>
      <c r="Q51" s="117"/>
    </row>
    <row r="52" spans="1:17" ht="1.05" customHeight="1" x14ac:dyDescent="0.4">
      <c r="A52" s="89"/>
      <c r="B52" s="89"/>
      <c r="C52" s="89"/>
      <c r="D52" s="89"/>
      <c r="E52" s="89"/>
      <c r="F52" s="89"/>
      <c r="G52" s="89"/>
      <c r="H52" s="89"/>
      <c r="I52" s="89"/>
      <c r="J52" s="89"/>
      <c r="K52" s="89"/>
      <c r="L52" s="89"/>
      <c r="M52" s="89"/>
      <c r="N52" s="89"/>
      <c r="O52" s="89"/>
      <c r="P52" s="117"/>
      <c r="Q52" s="117"/>
    </row>
    <row r="53" spans="1:17" ht="27" customHeight="1" x14ac:dyDescent="0.4">
      <c r="A53" s="452" t="s">
        <v>489</v>
      </c>
      <c r="B53" s="452"/>
      <c r="C53" s="452"/>
      <c r="D53" s="452"/>
      <c r="E53" s="452"/>
      <c r="F53" s="452"/>
      <c r="G53" s="452"/>
      <c r="H53" s="452"/>
      <c r="I53" s="452"/>
      <c r="J53" s="453">
        <f>SUM(L42,L40,L38,L36,L34,L32,L30,L28,L25,L23,L21,L19,L17,L13,L11)</f>
        <v>145</v>
      </c>
      <c r="K53" s="453"/>
      <c r="L53" s="117"/>
      <c r="M53" s="117"/>
      <c r="N53" s="117"/>
      <c r="O53" s="117"/>
      <c r="P53" s="117"/>
      <c r="Q53" s="117"/>
    </row>
    <row r="54" spans="1:17" ht="27" customHeight="1" thickBot="1" x14ac:dyDescent="0.45">
      <c r="A54" s="452" t="s">
        <v>490</v>
      </c>
      <c r="B54" s="452"/>
      <c r="C54" s="452"/>
      <c r="D54" s="90" t="s">
        <v>491</v>
      </c>
      <c r="E54" s="91">
        <v>180</v>
      </c>
      <c r="F54" s="117"/>
      <c r="G54" s="455" t="s">
        <v>492</v>
      </c>
      <c r="H54" s="455"/>
      <c r="I54" s="470"/>
      <c r="J54" s="470"/>
      <c r="K54" s="470"/>
      <c r="L54" s="470"/>
      <c r="M54" s="470"/>
      <c r="N54" s="470"/>
      <c r="O54" s="470"/>
      <c r="P54" s="117"/>
      <c r="Q54" s="117"/>
    </row>
    <row r="55" spans="1:17" ht="27" customHeight="1" thickBot="1" x14ac:dyDescent="0.45">
      <c r="A55" s="451" t="s">
        <v>493</v>
      </c>
      <c r="B55" s="451"/>
      <c r="C55" s="451"/>
      <c r="D55" s="90" t="s">
        <v>491</v>
      </c>
      <c r="E55" s="92">
        <f>SUM(N42,N34,N32,N30,N28,N25,N13)</f>
        <v>35</v>
      </c>
      <c r="F55" s="117"/>
      <c r="G55" s="455" t="s">
        <v>494</v>
      </c>
      <c r="H55" s="455"/>
      <c r="I55" s="455"/>
      <c r="J55" s="455"/>
      <c r="K55" s="455"/>
      <c r="L55" s="455"/>
      <c r="M55" s="455"/>
      <c r="N55" s="455"/>
      <c r="O55" s="455"/>
      <c r="P55" s="117"/>
      <c r="Q55" s="117"/>
    </row>
    <row r="56" spans="1:17" ht="36" customHeight="1" thickBot="1" x14ac:dyDescent="0.45">
      <c r="A56" s="451" t="s">
        <v>495</v>
      </c>
      <c r="B56" s="451"/>
      <c r="C56" s="451"/>
      <c r="D56" s="90" t="s">
        <v>491</v>
      </c>
      <c r="E56" s="93">
        <f>E54-E55</f>
        <v>145</v>
      </c>
      <c r="F56" s="117"/>
      <c r="G56" s="455" t="s">
        <v>496</v>
      </c>
      <c r="H56" s="455"/>
      <c r="I56" s="455"/>
      <c r="J56" s="455"/>
      <c r="K56" s="455"/>
      <c r="L56" s="455"/>
      <c r="M56" s="455"/>
      <c r="N56" s="455"/>
      <c r="O56" s="455"/>
      <c r="P56" s="117"/>
      <c r="Q56" s="117"/>
    </row>
    <row r="57" spans="1:17" ht="27" customHeight="1" x14ac:dyDescent="0.4">
      <c r="A57" s="469" t="s">
        <v>497</v>
      </c>
      <c r="B57" s="469"/>
      <c r="C57" s="469"/>
      <c r="D57" s="440"/>
      <c r="E57" s="440"/>
      <c r="F57" s="440"/>
      <c r="G57" s="454" t="s">
        <v>498</v>
      </c>
      <c r="H57" s="454"/>
      <c r="I57" s="454"/>
      <c r="J57" s="454"/>
      <c r="K57" s="454"/>
      <c r="L57" s="454"/>
      <c r="M57" s="454"/>
      <c r="N57" s="454"/>
      <c r="O57" s="454"/>
      <c r="P57" s="117"/>
      <c r="Q57" s="117"/>
    </row>
    <row r="58" spans="1:17" ht="15" customHeight="1" thickBot="1" x14ac:dyDescent="0.45">
      <c r="A58" s="451" t="s">
        <v>499</v>
      </c>
      <c r="B58" s="451"/>
      <c r="C58" s="451"/>
      <c r="D58" s="90" t="s">
        <v>491</v>
      </c>
      <c r="E58" s="91">
        <f>E56*0.8</f>
        <v>116</v>
      </c>
      <c r="F58" s="117"/>
      <c r="G58" s="455"/>
      <c r="H58" s="455"/>
      <c r="I58" s="455"/>
      <c r="J58" s="455"/>
      <c r="K58" s="455"/>
      <c r="L58" s="455"/>
      <c r="M58" s="455"/>
      <c r="N58" s="455"/>
      <c r="O58" s="455"/>
      <c r="P58" s="117"/>
      <c r="Q58" s="117"/>
    </row>
    <row r="59" spans="1:17" ht="15" customHeight="1" x14ac:dyDescent="0.4">
      <c r="A59" s="440"/>
      <c r="B59" s="440"/>
      <c r="C59" s="440"/>
      <c r="D59" s="440"/>
      <c r="E59" s="440"/>
      <c r="F59" s="440"/>
      <c r="G59" s="440"/>
      <c r="H59" s="440"/>
      <c r="I59" s="440"/>
      <c r="J59" s="440"/>
      <c r="K59" s="440"/>
      <c r="L59" s="440"/>
      <c r="M59" s="440"/>
      <c r="N59" s="440"/>
      <c r="O59" s="440"/>
      <c r="P59" s="117"/>
      <c r="Q59" s="117"/>
    </row>
    <row r="60" spans="1:17" ht="15" x14ac:dyDescent="0.4">
      <c r="A60" s="440"/>
      <c r="B60" s="440"/>
      <c r="C60" s="456"/>
      <c r="D60" s="94" t="str">
        <f>IF(J53&gt;=E58, "✓", "")</f>
        <v>✓</v>
      </c>
      <c r="E60" s="90" t="s">
        <v>500</v>
      </c>
      <c r="F60" s="451"/>
      <c r="G60" s="457"/>
      <c r="H60" s="94"/>
      <c r="I60" s="451" t="s">
        <v>501</v>
      </c>
      <c r="J60" s="451"/>
      <c r="K60" s="452" t="s">
        <v>502</v>
      </c>
      <c r="L60" s="452"/>
      <c r="M60" s="452"/>
      <c r="N60" s="452"/>
      <c r="O60" s="452"/>
      <c r="P60" s="117"/>
      <c r="Q60" s="117"/>
    </row>
    <row r="61" spans="1:17" ht="13.15" x14ac:dyDescent="0.4">
      <c r="A61" s="450"/>
      <c r="B61" s="450"/>
      <c r="C61" s="450"/>
      <c r="D61" s="450"/>
      <c r="E61" s="450"/>
      <c r="F61" s="450"/>
      <c r="G61" s="450"/>
      <c r="H61" s="450"/>
      <c r="I61" s="450"/>
      <c r="J61" s="450"/>
      <c r="K61" s="450"/>
      <c r="L61" s="450"/>
      <c r="M61" s="450"/>
      <c r="N61" s="450"/>
      <c r="O61" s="450"/>
      <c r="P61" s="117"/>
      <c r="Q61" s="117"/>
    </row>
    <row r="62" spans="1:17" ht="13.15" x14ac:dyDescent="0.4">
      <c r="A62" s="441" t="s">
        <v>503</v>
      </c>
      <c r="B62" s="442"/>
      <c r="C62" s="442"/>
      <c r="D62" s="442"/>
      <c r="E62" s="442"/>
      <c r="F62" s="442"/>
      <c r="G62" s="442"/>
      <c r="H62" s="442"/>
      <c r="I62" s="442"/>
      <c r="J62" s="442"/>
      <c r="K62" s="442"/>
      <c r="L62" s="442"/>
      <c r="M62" s="442"/>
      <c r="N62" s="442"/>
      <c r="O62" s="443"/>
      <c r="P62" s="117"/>
      <c r="Q62" s="117"/>
    </row>
    <row r="63" spans="1:17" ht="13.15" x14ac:dyDescent="0.4">
      <c r="A63" s="444"/>
      <c r="B63" s="445"/>
      <c r="C63" s="445"/>
      <c r="D63" s="445"/>
      <c r="E63" s="445"/>
      <c r="F63" s="445"/>
      <c r="G63" s="445"/>
      <c r="H63" s="445"/>
      <c r="I63" s="445"/>
      <c r="J63" s="445"/>
      <c r="K63" s="445"/>
      <c r="L63" s="445"/>
      <c r="M63" s="445"/>
      <c r="N63" s="445"/>
      <c r="O63" s="446"/>
      <c r="P63" s="117"/>
      <c r="Q63" s="117"/>
    </row>
    <row r="64" spans="1:17" ht="13.15" x14ac:dyDescent="0.4">
      <c r="A64" s="444"/>
      <c r="B64" s="445"/>
      <c r="C64" s="445"/>
      <c r="D64" s="445"/>
      <c r="E64" s="445"/>
      <c r="F64" s="445"/>
      <c r="G64" s="445"/>
      <c r="H64" s="445"/>
      <c r="I64" s="445"/>
      <c r="J64" s="445"/>
      <c r="K64" s="445"/>
      <c r="L64" s="445"/>
      <c r="M64" s="445"/>
      <c r="N64" s="445"/>
      <c r="O64" s="446"/>
      <c r="P64" s="117"/>
      <c r="Q64" s="117"/>
    </row>
    <row r="65" spans="1:17" ht="13.15" x14ac:dyDescent="0.4">
      <c r="A65" s="447"/>
      <c r="B65" s="448"/>
      <c r="C65" s="448"/>
      <c r="D65" s="448"/>
      <c r="E65" s="448"/>
      <c r="F65" s="448"/>
      <c r="G65" s="448"/>
      <c r="H65" s="448"/>
      <c r="I65" s="448"/>
      <c r="J65" s="448"/>
      <c r="K65" s="448"/>
      <c r="L65" s="448"/>
      <c r="M65" s="448"/>
      <c r="N65" s="448"/>
      <c r="O65" s="449"/>
      <c r="P65" s="117"/>
      <c r="Q65" s="117"/>
    </row>
    <row r="66" spans="1:17" ht="15" customHeight="1" x14ac:dyDescent="0.4">
      <c r="A66" s="117"/>
      <c r="B66" s="117"/>
      <c r="C66" s="117"/>
      <c r="D66" s="117"/>
      <c r="E66" s="117"/>
      <c r="F66" s="117"/>
      <c r="G66" s="117"/>
      <c r="H66" s="117"/>
      <c r="I66" s="117"/>
      <c r="J66" s="117"/>
      <c r="K66" s="117"/>
      <c r="L66" s="117"/>
      <c r="M66" s="117"/>
      <c r="N66" s="117"/>
      <c r="O66" s="117"/>
      <c r="P66" s="117"/>
      <c r="Q66" s="117"/>
    </row>
    <row r="67" spans="1:17" ht="15" customHeight="1" x14ac:dyDescent="0.4">
      <c r="A67" s="437" t="s">
        <v>600</v>
      </c>
      <c r="B67" s="437"/>
      <c r="C67" s="437"/>
      <c r="D67" s="437"/>
      <c r="E67" s="437"/>
      <c r="F67" s="437"/>
      <c r="G67" s="437"/>
      <c r="H67" s="437"/>
      <c r="I67" s="437"/>
      <c r="J67" s="437"/>
      <c r="K67" s="437"/>
      <c r="L67" s="437"/>
      <c r="M67" s="437"/>
      <c r="N67" s="437"/>
      <c r="O67" s="437"/>
      <c r="P67" s="117"/>
      <c r="Q67" s="117"/>
    </row>
    <row r="68" spans="1:17" ht="15" customHeight="1" x14ac:dyDescent="0.4">
      <c r="A68" s="437" t="s">
        <v>504</v>
      </c>
      <c r="B68" s="437"/>
      <c r="C68" s="437"/>
      <c r="D68" s="437"/>
      <c r="E68" s="437"/>
      <c r="F68" s="437"/>
      <c r="G68" s="437"/>
      <c r="H68" s="437"/>
      <c r="I68" s="437"/>
      <c r="J68" s="437"/>
      <c r="K68" s="437"/>
      <c r="L68" s="437"/>
      <c r="M68" s="437"/>
      <c r="N68" s="437"/>
      <c r="O68" s="437"/>
      <c r="P68" s="117"/>
      <c r="Q68" s="117"/>
    </row>
    <row r="69" spans="1:17" ht="15" customHeight="1" x14ac:dyDescent="0.45">
      <c r="A69" s="217" t="s">
        <v>505</v>
      </c>
      <c r="B69" s="438"/>
      <c r="C69" s="438"/>
      <c r="D69" s="438"/>
      <c r="E69" s="438"/>
      <c r="F69" s="438"/>
      <c r="G69" s="438"/>
      <c r="H69" s="438"/>
      <c r="I69" s="438"/>
      <c r="J69" s="438"/>
      <c r="K69" s="438"/>
      <c r="L69" s="438"/>
      <c r="M69" s="438"/>
      <c r="N69" s="438"/>
      <c r="O69" s="438"/>
      <c r="P69" s="117"/>
      <c r="Q69" s="117"/>
    </row>
    <row r="70" spans="1:17" ht="22.15" hidden="1" customHeight="1" x14ac:dyDescent="0.45">
      <c r="A70" s="439"/>
      <c r="B70" s="440"/>
      <c r="C70" s="440"/>
      <c r="D70" s="440"/>
      <c r="E70" s="440"/>
      <c r="F70" s="440"/>
      <c r="G70" s="440"/>
      <c r="H70" s="440"/>
      <c r="I70" s="440"/>
      <c r="J70" s="440"/>
      <c r="K70" s="440"/>
      <c r="L70" s="440"/>
      <c r="M70" s="440"/>
      <c r="N70" s="440"/>
      <c r="O70" s="440"/>
      <c r="P70" s="117"/>
      <c r="Q70" s="117"/>
    </row>
    <row r="71" spans="1:17" ht="22.15" customHeight="1" x14ac:dyDescent="0.4">
      <c r="A71" s="435"/>
      <c r="B71" s="435"/>
      <c r="C71" s="435"/>
      <c r="D71" s="435"/>
      <c r="E71" s="435"/>
      <c r="F71" s="435"/>
      <c r="G71" s="435"/>
      <c r="H71" s="435"/>
      <c r="I71" s="435"/>
      <c r="J71" s="435"/>
      <c r="K71" s="435"/>
      <c r="L71" s="435"/>
      <c r="M71" s="435"/>
      <c r="N71" s="435"/>
      <c r="O71" s="435"/>
      <c r="P71" s="117"/>
      <c r="Q71" s="117"/>
    </row>
    <row r="72" spans="1:17" ht="22.15" customHeight="1" x14ac:dyDescent="0.4">
      <c r="A72" s="435"/>
      <c r="B72" s="435"/>
      <c r="C72" s="435"/>
      <c r="D72" s="435"/>
      <c r="E72" s="435"/>
      <c r="F72" s="435"/>
      <c r="G72" s="435"/>
      <c r="H72" s="435"/>
      <c r="I72" s="435"/>
      <c r="J72" s="435"/>
      <c r="K72" s="435"/>
      <c r="L72" s="435"/>
      <c r="M72" s="435"/>
      <c r="N72" s="435"/>
      <c r="O72" s="435"/>
      <c r="P72" s="117"/>
      <c r="Q72" s="117"/>
    </row>
    <row r="73" spans="1:17" ht="22.15" customHeight="1" x14ac:dyDescent="0.4">
      <c r="A73" s="435"/>
      <c r="B73" s="435"/>
      <c r="C73" s="435"/>
      <c r="D73" s="435"/>
      <c r="E73" s="435"/>
      <c r="F73" s="435"/>
      <c r="G73" s="435"/>
      <c r="H73" s="435"/>
      <c r="I73" s="435"/>
      <c r="J73" s="435"/>
      <c r="K73" s="435"/>
      <c r="L73" s="435"/>
      <c r="M73" s="435"/>
      <c r="N73" s="435"/>
      <c r="O73" s="435"/>
      <c r="P73" s="117"/>
      <c r="Q73" s="117"/>
    </row>
    <row r="74" spans="1:17" ht="22.15" customHeight="1" x14ac:dyDescent="0.4">
      <c r="A74" s="435"/>
      <c r="B74" s="435"/>
      <c r="C74" s="435"/>
      <c r="D74" s="435"/>
      <c r="E74" s="435"/>
      <c r="F74" s="435"/>
      <c r="G74" s="435"/>
      <c r="H74" s="435"/>
      <c r="I74" s="435"/>
      <c r="J74" s="435"/>
      <c r="K74" s="435"/>
      <c r="L74" s="435"/>
      <c r="M74" s="435"/>
      <c r="N74" s="435"/>
      <c r="O74" s="435"/>
      <c r="P74" s="117"/>
      <c r="Q74" s="117"/>
    </row>
    <row r="75" spans="1:17" ht="21" customHeight="1" x14ac:dyDescent="0.4">
      <c r="A75" s="435"/>
      <c r="B75" s="435"/>
      <c r="C75" s="435"/>
      <c r="D75" s="435"/>
      <c r="E75" s="435"/>
      <c r="F75" s="435"/>
      <c r="G75" s="435"/>
      <c r="H75" s="435"/>
      <c r="I75" s="435"/>
      <c r="J75" s="435"/>
      <c r="K75" s="435"/>
      <c r="L75" s="435"/>
      <c r="M75" s="435"/>
      <c r="N75" s="435"/>
      <c r="O75" s="435"/>
      <c r="P75" s="117"/>
      <c r="Q75" s="117"/>
    </row>
    <row r="76" spans="1:17" ht="21.75" hidden="1" customHeight="1" x14ac:dyDescent="0.4">
      <c r="A76" s="435"/>
      <c r="B76" s="435"/>
      <c r="C76" s="435"/>
      <c r="D76" s="435"/>
      <c r="E76" s="435"/>
      <c r="F76" s="435"/>
      <c r="G76" s="435"/>
      <c r="H76" s="435"/>
      <c r="I76" s="435"/>
      <c r="J76" s="435"/>
      <c r="K76" s="435"/>
      <c r="L76" s="435"/>
      <c r="M76" s="435"/>
      <c r="N76" s="435"/>
      <c r="O76" s="435"/>
      <c r="P76" s="117"/>
      <c r="Q76" s="117"/>
    </row>
    <row r="77" spans="1:17" ht="21.75" hidden="1" customHeight="1" x14ac:dyDescent="0.4">
      <c r="A77" s="435"/>
      <c r="B77" s="435"/>
      <c r="C77" s="435"/>
      <c r="D77" s="435"/>
      <c r="E77" s="435"/>
      <c r="F77" s="435"/>
      <c r="G77" s="435"/>
      <c r="H77" s="435"/>
      <c r="I77" s="435"/>
      <c r="J77" s="435"/>
      <c r="K77" s="435"/>
      <c r="L77" s="435"/>
      <c r="M77" s="435"/>
      <c r="N77" s="435"/>
      <c r="O77" s="435"/>
      <c r="P77" s="117"/>
      <c r="Q77" s="117"/>
    </row>
    <row r="78" spans="1:17" ht="13.15" hidden="1" x14ac:dyDescent="0.4">
      <c r="A78" s="435"/>
      <c r="B78" s="435"/>
      <c r="C78" s="435"/>
      <c r="D78" s="435"/>
      <c r="E78" s="435"/>
      <c r="F78" s="435"/>
      <c r="G78" s="435"/>
      <c r="H78" s="435"/>
      <c r="I78" s="435"/>
      <c r="J78" s="435"/>
      <c r="K78" s="435"/>
      <c r="L78" s="435"/>
      <c r="M78" s="435"/>
      <c r="N78" s="435"/>
      <c r="O78" s="435"/>
      <c r="P78" s="117"/>
      <c r="Q78" s="117"/>
    </row>
  </sheetData>
  <sheetProtection algorithmName="SHA-512" hashValue="TD2bli04ao/bTI0AMZDxZRvLvkRl5XJYbWgXFQ5Jlx5B8esFlp8s/ZsRh5uQ74ISG4ZtBxC0yxsTnGC0uMokvg==" saltValue="wVeKmLKNYN+nJY9j+0jjGQ==" spinCount="100000" sheet="1" objects="1" scenarios="1"/>
  <dataConsolidate/>
  <mergeCells count="83">
    <mergeCell ref="B29:O29"/>
    <mergeCell ref="B31:O31"/>
    <mergeCell ref="B33:O33"/>
    <mergeCell ref="B35:O35"/>
    <mergeCell ref="B40:J40"/>
    <mergeCell ref="B34:J34"/>
    <mergeCell ref="B39:O39"/>
    <mergeCell ref="B32:J32"/>
    <mergeCell ref="B36:J36"/>
    <mergeCell ref="A56:C56"/>
    <mergeCell ref="A57:C57"/>
    <mergeCell ref="A58:C58"/>
    <mergeCell ref="G56:O56"/>
    <mergeCell ref="B42:J42"/>
    <mergeCell ref="G55:O55"/>
    <mergeCell ref="A44:O44"/>
    <mergeCell ref="A55:C55"/>
    <mergeCell ref="G54:O54"/>
    <mergeCell ref="D57:F57"/>
    <mergeCell ref="A50:O50"/>
    <mergeCell ref="A51:O51"/>
    <mergeCell ref="A45:O45"/>
    <mergeCell ref="A46:O46"/>
    <mergeCell ref="A47:O47"/>
    <mergeCell ref="A48:O48"/>
    <mergeCell ref="B41:O41"/>
    <mergeCell ref="B43:O43"/>
    <mergeCell ref="B37:O37"/>
    <mergeCell ref="P37:Q37"/>
    <mergeCell ref="B38:J38"/>
    <mergeCell ref="B6:J6"/>
    <mergeCell ref="B18:O18"/>
    <mergeCell ref="B20:O20"/>
    <mergeCell ref="B22:O22"/>
    <mergeCell ref="B24:O24"/>
    <mergeCell ref="A3:J3"/>
    <mergeCell ref="C7:J7"/>
    <mergeCell ref="B28:J28"/>
    <mergeCell ref="A27:J27"/>
    <mergeCell ref="B5:O5"/>
    <mergeCell ref="B8:O8"/>
    <mergeCell ref="B12:O12"/>
    <mergeCell ref="B14:O14"/>
    <mergeCell ref="A9:O9"/>
    <mergeCell ref="B11:J11"/>
    <mergeCell ref="B13:J13"/>
    <mergeCell ref="B26:O26"/>
    <mergeCell ref="B19:J19"/>
    <mergeCell ref="B25:J25"/>
    <mergeCell ref="A16:J16"/>
    <mergeCell ref="A10:J10"/>
    <mergeCell ref="A60:C60"/>
    <mergeCell ref="F60:G60"/>
    <mergeCell ref="A1:O1"/>
    <mergeCell ref="B4:J4"/>
    <mergeCell ref="B30:J30"/>
    <mergeCell ref="A15:O15"/>
    <mergeCell ref="A6:A7"/>
    <mergeCell ref="K6:K7"/>
    <mergeCell ref="A2:O2"/>
    <mergeCell ref="L6:L7"/>
    <mergeCell ref="M6:M7"/>
    <mergeCell ref="N6:N7"/>
    <mergeCell ref="O6:O7"/>
    <mergeCell ref="B17:J17"/>
    <mergeCell ref="B21:J21"/>
    <mergeCell ref="B23:J23"/>
    <mergeCell ref="A71:O78"/>
    <mergeCell ref="A49:O49"/>
    <mergeCell ref="A68:O68"/>
    <mergeCell ref="A67:O67"/>
    <mergeCell ref="A69:O69"/>
    <mergeCell ref="A70:O70"/>
    <mergeCell ref="A62:O65"/>
    <mergeCell ref="A61:O61"/>
    <mergeCell ref="I60:J60"/>
    <mergeCell ref="A53:I53"/>
    <mergeCell ref="A54:C54"/>
    <mergeCell ref="J53:K53"/>
    <mergeCell ref="G57:O57"/>
    <mergeCell ref="G58:O58"/>
    <mergeCell ref="K60:O60"/>
    <mergeCell ref="A59:O59"/>
  </mergeCells>
  <phoneticPr fontId="10" type="noConversion"/>
  <dataValidations disablePrompts="1" count="1">
    <dataValidation type="list" allowBlank="1" showInputMessage="1" showErrorMessage="1" sqref="D60 H60" xr:uid="{00000000-0002-0000-0200-000000000000}">
      <formula1>"✓, ----"</formula1>
    </dataValidation>
  </dataValidations>
  <pageMargins left="0.7" right="0.7" top="0.75" bottom="0.75" header="0.3" footer="0.3"/>
  <pageSetup scale="93"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6" max="16383" man="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CCCCFF"/>
    <pageSetUpPr fitToPage="1"/>
  </sheetPr>
  <dimension ref="A1:Y75"/>
  <sheetViews>
    <sheetView showZeros="0" view="pageLayout" zoomScaleNormal="100" workbookViewId="0">
      <selection activeCell="A48" sqref="A48:O48"/>
    </sheetView>
  </sheetViews>
  <sheetFormatPr defaultColWidth="9.19921875" defaultRowHeight="12.75" x14ac:dyDescent="0.35"/>
  <cols>
    <col min="1" max="15" width="6.53125" customWidth="1"/>
  </cols>
  <sheetData>
    <row r="1" spans="1:17" ht="30" customHeight="1" x14ac:dyDescent="0.55000000000000004">
      <c r="A1" s="458" t="s">
        <v>71</v>
      </c>
      <c r="B1" s="458"/>
      <c r="C1" s="458"/>
      <c r="D1" s="458"/>
      <c r="E1" s="459"/>
      <c r="F1" s="459"/>
      <c r="G1" s="459"/>
      <c r="H1" s="459"/>
      <c r="I1" s="459"/>
      <c r="J1" s="459"/>
      <c r="K1" s="459"/>
      <c r="L1" s="459"/>
      <c r="M1" s="459"/>
      <c r="N1" s="459"/>
      <c r="O1" s="459"/>
    </row>
    <row r="2" spans="1:17" ht="30" customHeight="1" x14ac:dyDescent="0.4">
      <c r="A2" s="328" t="s">
        <v>72</v>
      </c>
      <c r="B2" s="328"/>
      <c r="C2" s="328"/>
      <c r="D2" s="328"/>
      <c r="E2" s="328"/>
      <c r="F2" s="328"/>
      <c r="G2" s="328"/>
      <c r="H2" s="328"/>
      <c r="I2" s="328"/>
      <c r="J2" s="328"/>
      <c r="K2" s="328"/>
      <c r="L2" s="328"/>
      <c r="M2" s="328"/>
      <c r="N2" s="328"/>
      <c r="O2" s="328"/>
      <c r="P2" s="22"/>
      <c r="Q2" s="22"/>
    </row>
    <row r="3" spans="1:17" ht="15" customHeight="1" x14ac:dyDescent="0.4">
      <c r="A3" s="294" t="s">
        <v>126</v>
      </c>
      <c r="B3" s="294"/>
      <c r="C3" s="294"/>
      <c r="D3" s="294"/>
      <c r="E3" s="477">
        <f>Working!F56</f>
        <v>45565</v>
      </c>
      <c r="F3" s="477"/>
      <c r="G3" s="477"/>
      <c r="H3" s="477"/>
      <c r="I3" s="477"/>
      <c r="J3" s="52"/>
      <c r="K3" s="161"/>
      <c r="L3" s="161"/>
      <c r="M3" s="161"/>
      <c r="N3" s="161"/>
      <c r="O3" s="161"/>
      <c r="P3" s="22"/>
      <c r="Q3" s="22"/>
    </row>
    <row r="4" spans="1:17" s="25" customFormat="1" ht="13.5" x14ac:dyDescent="0.35">
      <c r="A4" s="365" t="s">
        <v>73</v>
      </c>
      <c r="B4" s="366"/>
      <c r="C4" s="366"/>
      <c r="D4" s="366"/>
      <c r="E4" s="366"/>
      <c r="F4" s="366"/>
      <c r="G4" s="366"/>
      <c r="H4" s="366"/>
      <c r="I4" s="366"/>
      <c r="J4" s="367"/>
      <c r="K4" s="41" t="s">
        <v>74</v>
      </c>
      <c r="L4" s="165" t="s">
        <v>10</v>
      </c>
      <c r="M4" s="165" t="s">
        <v>75</v>
      </c>
      <c r="N4" s="165" t="s">
        <v>45</v>
      </c>
      <c r="O4" s="165" t="s">
        <v>76</v>
      </c>
      <c r="P4" s="24"/>
      <c r="Q4" s="16"/>
    </row>
    <row r="5" spans="1:17" ht="30" customHeight="1" x14ac:dyDescent="0.4">
      <c r="A5" s="68" t="s">
        <v>77</v>
      </c>
      <c r="B5" s="261" t="s">
        <v>597</v>
      </c>
      <c r="C5" s="411"/>
      <c r="D5" s="411"/>
      <c r="E5" s="411"/>
      <c r="F5" s="411"/>
      <c r="G5" s="411"/>
      <c r="H5" s="411"/>
      <c r="I5" s="411"/>
      <c r="J5" s="412"/>
      <c r="K5" s="173"/>
      <c r="L5" s="68" t="str">
        <f>Working!L58</f>
        <v>✓</v>
      </c>
      <c r="M5" s="68">
        <f>Working!M58</f>
        <v>0</v>
      </c>
      <c r="N5" s="42"/>
      <c r="O5" s="68" t="s">
        <v>79</v>
      </c>
    </row>
    <row r="6" spans="1:17" ht="30" customHeight="1" x14ac:dyDescent="0.35">
      <c r="A6" s="142"/>
      <c r="B6" s="463">
        <f>Working!B59</f>
        <v>0</v>
      </c>
      <c r="C6" s="464"/>
      <c r="D6" s="464"/>
      <c r="E6" s="464"/>
      <c r="F6" s="464"/>
      <c r="G6" s="464"/>
      <c r="H6" s="464"/>
      <c r="I6" s="464"/>
      <c r="J6" s="464"/>
      <c r="K6" s="464"/>
      <c r="L6" s="464"/>
      <c r="M6" s="464"/>
      <c r="N6" s="464"/>
      <c r="O6" s="465"/>
    </row>
    <row r="7" spans="1:17" ht="30" customHeight="1" x14ac:dyDescent="0.35">
      <c r="A7" s="295" t="s">
        <v>88</v>
      </c>
      <c r="B7" s="261" t="s">
        <v>89</v>
      </c>
      <c r="C7" s="262"/>
      <c r="D7" s="262"/>
      <c r="E7" s="262"/>
      <c r="F7" s="262"/>
      <c r="G7" s="262"/>
      <c r="H7" s="262"/>
      <c r="I7" s="262"/>
      <c r="J7" s="341"/>
      <c r="K7" s="414"/>
      <c r="L7" s="295" t="str">
        <f>Working!L60</f>
        <v>✓</v>
      </c>
      <c r="M7" s="295">
        <f>Working!M60</f>
        <v>0</v>
      </c>
      <c r="N7" s="417"/>
      <c r="O7" s="295" t="s">
        <v>79</v>
      </c>
    </row>
    <row r="8" spans="1:17" ht="14.25" customHeight="1" x14ac:dyDescent="0.35">
      <c r="A8" s="413"/>
      <c r="B8" s="43" t="s">
        <v>90</v>
      </c>
      <c r="C8" s="478" t="str">
        <f>Working!C61</f>
        <v xml:space="preserve">Wyatt Crapo </v>
      </c>
      <c r="D8" s="478"/>
      <c r="E8" s="478"/>
      <c r="F8" s="478"/>
      <c r="G8" s="478"/>
      <c r="H8" s="478"/>
      <c r="I8" s="478"/>
      <c r="J8" s="479"/>
      <c r="K8" s="415"/>
      <c r="L8" s="460"/>
      <c r="M8" s="460"/>
      <c r="N8" s="418"/>
      <c r="O8" s="296"/>
    </row>
    <row r="9" spans="1:17" ht="30" customHeight="1" x14ac:dyDescent="0.35">
      <c r="A9" s="142"/>
      <c r="B9" s="463">
        <f>Working!B62</f>
        <v>0</v>
      </c>
      <c r="C9" s="464"/>
      <c r="D9" s="464"/>
      <c r="E9" s="464"/>
      <c r="F9" s="464"/>
      <c r="G9" s="464"/>
      <c r="H9" s="464"/>
      <c r="I9" s="464"/>
      <c r="J9" s="464"/>
      <c r="K9" s="464"/>
      <c r="L9" s="464"/>
      <c r="M9" s="464"/>
      <c r="N9" s="464"/>
      <c r="O9" s="465"/>
    </row>
    <row r="10" spans="1:17" ht="30" customHeight="1" x14ac:dyDescent="0.35">
      <c r="A10" s="405" t="s">
        <v>91</v>
      </c>
      <c r="B10" s="405"/>
      <c r="C10" s="405"/>
      <c r="D10" s="405"/>
      <c r="E10" s="405"/>
      <c r="F10" s="405"/>
      <c r="G10" s="405"/>
      <c r="H10" s="405"/>
      <c r="I10" s="405"/>
      <c r="J10" s="405"/>
      <c r="K10" s="405"/>
      <c r="L10" s="405"/>
      <c r="M10" s="405"/>
      <c r="N10" s="405"/>
      <c r="O10" s="405"/>
    </row>
    <row r="11" spans="1:17" s="26" customFormat="1" ht="13.5" x14ac:dyDescent="0.35">
      <c r="A11" s="268" t="s">
        <v>73</v>
      </c>
      <c r="B11" s="406"/>
      <c r="C11" s="406"/>
      <c r="D11" s="406"/>
      <c r="E11" s="406"/>
      <c r="F11" s="406"/>
      <c r="G11" s="406"/>
      <c r="H11" s="406"/>
      <c r="I11" s="406"/>
      <c r="J11" s="407"/>
      <c r="K11" s="44" t="s">
        <v>74</v>
      </c>
      <c r="L11" s="171" t="s">
        <v>10</v>
      </c>
      <c r="M11" s="171" t="s">
        <v>75</v>
      </c>
      <c r="N11" s="171" t="s">
        <v>45</v>
      </c>
      <c r="O11" s="171" t="s">
        <v>76</v>
      </c>
      <c r="P11" s="158"/>
      <c r="Q11" s="158"/>
    </row>
    <row r="12" spans="1:17" s="27" customFormat="1" ht="30" customHeight="1" x14ac:dyDescent="0.35">
      <c r="A12" s="68" t="s">
        <v>92</v>
      </c>
      <c r="B12" s="261" t="s">
        <v>93</v>
      </c>
      <c r="C12" s="262"/>
      <c r="D12" s="262"/>
      <c r="E12" s="262"/>
      <c r="F12" s="262"/>
      <c r="G12" s="262"/>
      <c r="H12" s="262"/>
      <c r="I12" s="262"/>
      <c r="J12" s="341"/>
      <c r="K12" s="74">
        <v>15</v>
      </c>
      <c r="L12" s="68">
        <f>Working!L65</f>
        <v>15</v>
      </c>
      <c r="M12" s="68">
        <f>Working!M65</f>
        <v>0</v>
      </c>
      <c r="N12" s="46"/>
      <c r="O12" s="68" t="s">
        <v>79</v>
      </c>
    </row>
    <row r="13" spans="1:17" s="27" customFormat="1" ht="30" customHeight="1" x14ac:dyDescent="0.35">
      <c r="A13" s="142"/>
      <c r="B13" s="463">
        <f>Working!B66</f>
        <v>0</v>
      </c>
      <c r="C13" s="464"/>
      <c r="D13" s="464"/>
      <c r="E13" s="464"/>
      <c r="F13" s="464"/>
      <c r="G13" s="464"/>
      <c r="H13" s="464"/>
      <c r="I13" s="464"/>
      <c r="J13" s="464"/>
      <c r="K13" s="464"/>
      <c r="L13" s="464"/>
      <c r="M13" s="464"/>
      <c r="N13" s="464"/>
      <c r="O13" s="465"/>
    </row>
    <row r="14" spans="1:17" s="13" customFormat="1" ht="30" customHeight="1" x14ac:dyDescent="0.35">
      <c r="A14" s="68" t="s">
        <v>94</v>
      </c>
      <c r="B14" s="291" t="s">
        <v>95</v>
      </c>
      <c r="C14" s="292"/>
      <c r="D14" s="292"/>
      <c r="E14" s="292"/>
      <c r="F14" s="292"/>
      <c r="G14" s="292"/>
      <c r="H14" s="292"/>
      <c r="I14" s="292"/>
      <c r="J14" s="359"/>
      <c r="K14" s="68">
        <v>10</v>
      </c>
      <c r="L14" s="68">
        <f>Working!L67</f>
        <v>10</v>
      </c>
      <c r="M14" s="68">
        <f>Working!M67</f>
        <v>0</v>
      </c>
      <c r="N14" s="68">
        <f>Working!N67</f>
        <v>0</v>
      </c>
      <c r="O14" s="75" t="s">
        <v>96</v>
      </c>
    </row>
    <row r="15" spans="1:17" s="13" customFormat="1" ht="30" customHeight="1" x14ac:dyDescent="0.35">
      <c r="A15" s="142"/>
      <c r="B15" s="463" t="str">
        <f>Working!B68</f>
        <v>A mock recall was performed on 7/2/24.  Records to support the established traceability program is on file and observed during the audit.  Performed by Wyatt Crapo (owner) in 7 minutes.</v>
      </c>
      <c r="C15" s="464"/>
      <c r="D15" s="464"/>
      <c r="E15" s="464"/>
      <c r="F15" s="464"/>
      <c r="G15" s="464"/>
      <c r="H15" s="464"/>
      <c r="I15" s="464"/>
      <c r="J15" s="464"/>
      <c r="K15" s="464"/>
      <c r="L15" s="464"/>
      <c r="M15" s="464"/>
      <c r="N15" s="464"/>
      <c r="O15" s="465"/>
    </row>
    <row r="16" spans="1:17" ht="30" customHeight="1" x14ac:dyDescent="0.35">
      <c r="A16" s="402" t="s">
        <v>97</v>
      </c>
      <c r="B16" s="402"/>
      <c r="C16" s="402"/>
      <c r="D16" s="402"/>
      <c r="E16" s="402"/>
      <c r="F16" s="402"/>
      <c r="G16" s="402"/>
      <c r="H16" s="402"/>
      <c r="I16" s="402"/>
      <c r="J16" s="402"/>
      <c r="K16" s="402"/>
      <c r="L16" s="402"/>
      <c r="M16" s="402"/>
      <c r="N16" s="402"/>
      <c r="O16" s="402"/>
    </row>
    <row r="17" spans="1:25" s="2" customFormat="1" ht="13.5" x14ac:dyDescent="0.35">
      <c r="A17" s="268" t="s">
        <v>73</v>
      </c>
      <c r="B17" s="269"/>
      <c r="C17" s="269"/>
      <c r="D17" s="269"/>
      <c r="E17" s="269"/>
      <c r="F17" s="269"/>
      <c r="G17" s="269"/>
      <c r="H17" s="269"/>
      <c r="I17" s="269"/>
      <c r="J17" s="270"/>
      <c r="K17" s="44" t="s">
        <v>74</v>
      </c>
      <c r="L17" s="171" t="s">
        <v>10</v>
      </c>
      <c r="M17" s="171" t="s">
        <v>75</v>
      </c>
      <c r="N17" s="171" t="s">
        <v>45</v>
      </c>
      <c r="O17" s="171" t="s">
        <v>76</v>
      </c>
      <c r="P17" s="7"/>
      <c r="Q17" s="7"/>
      <c r="R17" s="7"/>
      <c r="S17" s="7"/>
      <c r="T17" s="7"/>
      <c r="U17" s="7"/>
      <c r="V17" s="7"/>
      <c r="W17" s="7"/>
      <c r="X17" s="7"/>
      <c r="Y17" s="7"/>
    </row>
    <row r="18" spans="1:25" ht="13.9" x14ac:dyDescent="0.4">
      <c r="A18" s="178" t="s">
        <v>98</v>
      </c>
      <c r="B18" s="283" t="s">
        <v>99</v>
      </c>
      <c r="C18" s="284"/>
      <c r="D18" s="284"/>
      <c r="E18" s="284"/>
      <c r="F18" s="284"/>
      <c r="G18" s="284"/>
      <c r="H18" s="284"/>
      <c r="I18" s="284"/>
      <c r="J18" s="379"/>
      <c r="K18" s="178">
        <v>10</v>
      </c>
      <c r="L18" s="68">
        <f>Working!L71</f>
        <v>10</v>
      </c>
      <c r="M18" s="68">
        <f>Working!M71</f>
        <v>0</v>
      </c>
      <c r="N18" s="48"/>
      <c r="O18" s="178" t="s">
        <v>96</v>
      </c>
    </row>
    <row r="19" spans="1:25" ht="30" customHeight="1" x14ac:dyDescent="0.35">
      <c r="A19" s="142"/>
      <c r="B19" s="463" t="str">
        <f>Working!B72</f>
        <v>IAS Envirochem conducted a water at 8/5/24 for employee use at Bunk house. Results on file meets microbial standards for drinking water.</v>
      </c>
      <c r="C19" s="464"/>
      <c r="D19" s="464"/>
      <c r="E19" s="464"/>
      <c r="F19" s="464"/>
      <c r="G19" s="464"/>
      <c r="H19" s="464"/>
      <c r="I19" s="464"/>
      <c r="J19" s="464"/>
      <c r="K19" s="464"/>
      <c r="L19" s="464"/>
      <c r="M19" s="464"/>
      <c r="N19" s="464"/>
      <c r="O19" s="465"/>
    </row>
    <row r="20" spans="1:25" ht="30" customHeight="1" x14ac:dyDescent="0.4">
      <c r="A20" s="68" t="s">
        <v>100</v>
      </c>
      <c r="B20" s="261" t="s">
        <v>101</v>
      </c>
      <c r="C20" s="262"/>
      <c r="D20" s="262"/>
      <c r="E20" s="262"/>
      <c r="F20" s="262"/>
      <c r="G20" s="262"/>
      <c r="H20" s="262"/>
      <c r="I20" s="262"/>
      <c r="J20" s="341"/>
      <c r="K20" s="68">
        <v>10</v>
      </c>
      <c r="L20" s="68">
        <f>Working!L73</f>
        <v>10</v>
      </c>
      <c r="M20" s="68">
        <f>Working!M73</f>
        <v>0</v>
      </c>
      <c r="N20" s="49"/>
      <c r="O20" s="68" t="s">
        <v>102</v>
      </c>
      <c r="X20" s="28"/>
      <c r="Y20" s="28"/>
    </row>
    <row r="21" spans="1:25" ht="30" customHeight="1" x14ac:dyDescent="0.35">
      <c r="A21" s="142"/>
      <c r="B21" s="463">
        <f>Working!B74</f>
        <v>0</v>
      </c>
      <c r="C21" s="464"/>
      <c r="D21" s="464"/>
      <c r="E21" s="464"/>
      <c r="F21" s="464"/>
      <c r="G21" s="464"/>
      <c r="H21" s="464"/>
      <c r="I21" s="464"/>
      <c r="J21" s="464"/>
      <c r="K21" s="464"/>
      <c r="L21" s="464"/>
      <c r="M21" s="464"/>
      <c r="N21" s="464"/>
      <c r="O21" s="465"/>
      <c r="X21" s="28"/>
      <c r="Y21" s="28"/>
    </row>
    <row r="22" spans="1:25" ht="30" customHeight="1" x14ac:dyDescent="0.35">
      <c r="A22" s="68" t="s">
        <v>103</v>
      </c>
      <c r="B22" s="261" t="s">
        <v>104</v>
      </c>
      <c r="C22" s="262"/>
      <c r="D22" s="262"/>
      <c r="E22" s="262"/>
      <c r="F22" s="262"/>
      <c r="G22" s="262"/>
      <c r="H22" s="262"/>
      <c r="I22" s="262"/>
      <c r="J22" s="341"/>
      <c r="K22" s="164">
        <v>15</v>
      </c>
      <c r="L22" s="68">
        <f>Working!L75</f>
        <v>15</v>
      </c>
      <c r="M22" s="68">
        <f>Working!M75</f>
        <v>0</v>
      </c>
      <c r="N22" s="73"/>
      <c r="O22" s="68" t="s">
        <v>79</v>
      </c>
    </row>
    <row r="23" spans="1:25" ht="30" customHeight="1" x14ac:dyDescent="0.35">
      <c r="A23" s="142"/>
      <c r="B23" s="463" t="str">
        <f>Working!B76</f>
        <v>Training on proper sanitation and hygiene practices is provided to all staff from 9/27/24 by Wyatt Crapo (Owner).  Attendees and topics are noted.</v>
      </c>
      <c r="C23" s="464"/>
      <c r="D23" s="464"/>
      <c r="E23" s="464"/>
      <c r="F23" s="464"/>
      <c r="G23" s="464"/>
      <c r="H23" s="464"/>
      <c r="I23" s="464"/>
      <c r="J23" s="464"/>
      <c r="K23" s="464"/>
      <c r="L23" s="464"/>
      <c r="M23" s="464"/>
      <c r="N23" s="464"/>
      <c r="O23" s="465"/>
    </row>
    <row r="24" spans="1:25" ht="30" customHeight="1" x14ac:dyDescent="0.35">
      <c r="A24" s="68" t="s">
        <v>105</v>
      </c>
      <c r="B24" s="261" t="s">
        <v>106</v>
      </c>
      <c r="C24" s="263"/>
      <c r="D24" s="263"/>
      <c r="E24" s="263"/>
      <c r="F24" s="263"/>
      <c r="G24" s="263"/>
      <c r="H24" s="263"/>
      <c r="I24" s="263"/>
      <c r="J24" s="264"/>
      <c r="K24" s="68">
        <v>15</v>
      </c>
      <c r="L24" s="68">
        <f>Working!L77</f>
        <v>15</v>
      </c>
      <c r="M24" s="68">
        <f>Working!M77</f>
        <v>0</v>
      </c>
      <c r="N24" s="73"/>
      <c r="O24" s="68"/>
    </row>
    <row r="25" spans="1:25" ht="30" customHeight="1" x14ac:dyDescent="0.35">
      <c r="A25" s="142"/>
      <c r="B25" s="463">
        <f>Working!B78</f>
        <v>0</v>
      </c>
      <c r="C25" s="464"/>
      <c r="D25" s="464"/>
      <c r="E25" s="464"/>
      <c r="F25" s="464"/>
      <c r="G25" s="464"/>
      <c r="H25" s="464"/>
      <c r="I25" s="464"/>
      <c r="J25" s="464"/>
      <c r="K25" s="464"/>
      <c r="L25" s="464"/>
      <c r="M25" s="464"/>
      <c r="N25" s="464"/>
      <c r="O25" s="465"/>
    </row>
    <row r="26" spans="1:25" ht="30" customHeight="1" x14ac:dyDescent="0.35">
      <c r="A26" s="75" t="s">
        <v>107</v>
      </c>
      <c r="B26" s="261" t="s">
        <v>108</v>
      </c>
      <c r="C26" s="262"/>
      <c r="D26" s="262"/>
      <c r="E26" s="262"/>
      <c r="F26" s="262"/>
      <c r="G26" s="262"/>
      <c r="H26" s="262"/>
      <c r="I26" s="262"/>
      <c r="J26" s="341"/>
      <c r="K26" s="75">
        <v>15</v>
      </c>
      <c r="L26" s="68">
        <f>Working!L79</f>
        <v>15</v>
      </c>
      <c r="M26" s="68">
        <f>Working!M79</f>
        <v>0</v>
      </c>
      <c r="N26" s="68">
        <f>Working!N79</f>
        <v>0</v>
      </c>
      <c r="O26" s="75"/>
    </row>
    <row r="27" spans="1:25" ht="30" customHeight="1" x14ac:dyDescent="0.35">
      <c r="A27" s="142"/>
      <c r="B27" s="463">
        <f>Working!B80</f>
        <v>0</v>
      </c>
      <c r="C27" s="464"/>
      <c r="D27" s="464"/>
      <c r="E27" s="464"/>
      <c r="F27" s="464"/>
      <c r="G27" s="464"/>
      <c r="H27" s="464"/>
      <c r="I27" s="464"/>
      <c r="J27" s="464"/>
      <c r="K27" s="464"/>
      <c r="L27" s="464"/>
      <c r="M27" s="464"/>
      <c r="N27" s="464"/>
      <c r="O27" s="465"/>
    </row>
    <row r="28" spans="1:25" ht="15" customHeight="1" x14ac:dyDescent="0.35">
      <c r="A28" s="268" t="s">
        <v>73</v>
      </c>
      <c r="B28" s="269"/>
      <c r="C28" s="269"/>
      <c r="D28" s="269"/>
      <c r="E28" s="269"/>
      <c r="F28" s="269"/>
      <c r="G28" s="269"/>
      <c r="H28" s="269"/>
      <c r="I28" s="269"/>
      <c r="J28" s="270"/>
      <c r="K28" s="44" t="s">
        <v>74</v>
      </c>
      <c r="L28" s="171" t="s">
        <v>10</v>
      </c>
      <c r="M28" s="171" t="s">
        <v>75</v>
      </c>
      <c r="N28" s="171" t="s">
        <v>45</v>
      </c>
      <c r="O28" s="171" t="s">
        <v>76</v>
      </c>
    </row>
    <row r="29" spans="1:25" ht="45" customHeight="1" x14ac:dyDescent="0.35">
      <c r="A29" s="68" t="s">
        <v>109</v>
      </c>
      <c r="B29" s="355" t="s">
        <v>110</v>
      </c>
      <c r="C29" s="356"/>
      <c r="D29" s="356"/>
      <c r="E29" s="356"/>
      <c r="F29" s="356"/>
      <c r="G29" s="356"/>
      <c r="H29" s="356"/>
      <c r="I29" s="356"/>
      <c r="J29" s="357"/>
      <c r="K29" s="68">
        <v>10</v>
      </c>
      <c r="L29" s="68">
        <f>Working!L82</f>
        <v>10</v>
      </c>
      <c r="M29" s="68">
        <f>Working!M82</f>
        <v>0</v>
      </c>
      <c r="N29" s="68">
        <f>Working!N82</f>
        <v>0</v>
      </c>
      <c r="O29" s="68"/>
    </row>
    <row r="30" spans="1:25" ht="30" customHeight="1" x14ac:dyDescent="0.35">
      <c r="A30" s="142"/>
      <c r="B30" s="463" t="str">
        <f>Working!B83</f>
        <v>Signs are posted to remind employees to wash their hands.  Signs are bi-lingual and posted in appropriate areas to remind employees to wash their hands.</v>
      </c>
      <c r="C30" s="464"/>
      <c r="D30" s="464"/>
      <c r="E30" s="464"/>
      <c r="F30" s="464"/>
      <c r="G30" s="464"/>
      <c r="H30" s="464"/>
      <c r="I30" s="464"/>
      <c r="J30" s="464"/>
      <c r="K30" s="464"/>
      <c r="L30" s="464"/>
      <c r="M30" s="464"/>
      <c r="N30" s="464"/>
      <c r="O30" s="465"/>
    </row>
    <row r="31" spans="1:25" ht="60" customHeight="1" x14ac:dyDescent="0.35">
      <c r="A31" s="68" t="s">
        <v>111</v>
      </c>
      <c r="B31" s="261" t="s">
        <v>112</v>
      </c>
      <c r="C31" s="262"/>
      <c r="D31" s="262"/>
      <c r="E31" s="262"/>
      <c r="F31" s="262"/>
      <c r="G31" s="262"/>
      <c r="H31" s="262"/>
      <c r="I31" s="262"/>
      <c r="J31" s="341"/>
      <c r="K31" s="68">
        <v>15</v>
      </c>
      <c r="L31" s="68">
        <f>Working!L84</f>
        <v>15</v>
      </c>
      <c r="M31" s="68">
        <f>Working!M84</f>
        <v>0</v>
      </c>
      <c r="N31" s="68">
        <f>Working!N84</f>
        <v>0</v>
      </c>
      <c r="O31" s="68"/>
    </row>
    <row r="32" spans="1:25" ht="30" customHeight="1" x14ac:dyDescent="0.35">
      <c r="A32" s="142"/>
      <c r="B32" s="463" t="str">
        <f>Working!B85</f>
        <v>Toilet/restroom facilities are clean and adequately supplied.  A water test is on file from IAS EnviroChem dated 6/18/24. Results on file indicate that water is potable for employees use.</v>
      </c>
      <c r="C32" s="464"/>
      <c r="D32" s="464"/>
      <c r="E32" s="464"/>
      <c r="F32" s="464"/>
      <c r="G32" s="464"/>
      <c r="H32" s="464"/>
      <c r="I32" s="464"/>
      <c r="J32" s="464"/>
      <c r="K32" s="464"/>
      <c r="L32" s="464"/>
      <c r="M32" s="464"/>
      <c r="N32" s="464"/>
      <c r="O32" s="465"/>
    </row>
    <row r="33" spans="1:17" ht="30" customHeight="1" x14ac:dyDescent="0.35">
      <c r="A33" s="68" t="s">
        <v>113</v>
      </c>
      <c r="B33" s="261" t="s">
        <v>114</v>
      </c>
      <c r="C33" s="263"/>
      <c r="D33" s="263"/>
      <c r="E33" s="263"/>
      <c r="F33" s="263"/>
      <c r="G33" s="263"/>
      <c r="H33" s="263"/>
      <c r="I33" s="263"/>
      <c r="J33" s="264"/>
      <c r="K33" s="68">
        <v>10</v>
      </c>
      <c r="L33" s="68">
        <f>Working!L86</f>
        <v>10</v>
      </c>
      <c r="M33" s="68">
        <f>Working!M86</f>
        <v>0</v>
      </c>
      <c r="N33" s="68">
        <f>Working!N86</f>
        <v>0</v>
      </c>
      <c r="O33" s="68" t="s">
        <v>96</v>
      </c>
    </row>
    <row r="34" spans="1:17" ht="30" customHeight="1" x14ac:dyDescent="0.35">
      <c r="A34" s="142"/>
      <c r="B34" s="463" t="str">
        <f>Working!B87</f>
        <v>Various dates from  9/23/24, 9/27/24 performed by Parkers Potatable Service.</v>
      </c>
      <c r="C34" s="464"/>
      <c r="D34" s="464"/>
      <c r="E34" s="464"/>
      <c r="F34" s="464"/>
      <c r="G34" s="464"/>
      <c r="H34" s="464"/>
      <c r="I34" s="464"/>
      <c r="J34" s="464"/>
      <c r="K34" s="464"/>
      <c r="L34" s="464"/>
      <c r="M34" s="464"/>
      <c r="N34" s="464"/>
      <c r="O34" s="465"/>
    </row>
    <row r="35" spans="1:17" ht="30" customHeight="1" x14ac:dyDescent="0.35">
      <c r="A35" s="68" t="s">
        <v>115</v>
      </c>
      <c r="B35" s="261" t="s">
        <v>116</v>
      </c>
      <c r="C35" s="262"/>
      <c r="D35" s="262"/>
      <c r="E35" s="262"/>
      <c r="F35" s="262"/>
      <c r="G35" s="262"/>
      <c r="H35" s="262"/>
      <c r="I35" s="262"/>
      <c r="J35" s="341"/>
      <c r="K35" s="75">
        <v>10</v>
      </c>
      <c r="L35" s="68">
        <f>Working!L88</f>
        <v>10</v>
      </c>
      <c r="M35" s="68">
        <f>Working!M88</f>
        <v>0</v>
      </c>
      <c r="N35" s="68">
        <f>Working!N88</f>
        <v>0</v>
      </c>
      <c r="O35" s="68" t="s">
        <v>102</v>
      </c>
    </row>
    <row r="36" spans="1:17" ht="30" customHeight="1" x14ac:dyDescent="0.35">
      <c r="A36" s="142"/>
      <c r="B36" s="463" t="str">
        <f>Working!B89</f>
        <v>Smoking and eating are confined to designated areas separate from where product is handled.</v>
      </c>
      <c r="C36" s="464"/>
      <c r="D36" s="464"/>
      <c r="E36" s="464"/>
      <c r="F36" s="464"/>
      <c r="G36" s="464"/>
      <c r="H36" s="464"/>
      <c r="I36" s="464"/>
      <c r="J36" s="464"/>
      <c r="K36" s="464"/>
      <c r="L36" s="464"/>
      <c r="M36" s="464"/>
      <c r="N36" s="464"/>
      <c r="O36" s="465"/>
    </row>
    <row r="37" spans="1:17" ht="45" customHeight="1" x14ac:dyDescent="0.4">
      <c r="A37" s="68" t="s">
        <v>117</v>
      </c>
      <c r="B37" s="261" t="s">
        <v>118</v>
      </c>
      <c r="C37" s="262"/>
      <c r="D37" s="262"/>
      <c r="E37" s="262"/>
      <c r="F37" s="262"/>
      <c r="G37" s="262"/>
      <c r="H37" s="262"/>
      <c r="I37" s="262"/>
      <c r="J37" s="341"/>
      <c r="K37" s="164">
        <v>15</v>
      </c>
      <c r="L37" s="68">
        <f>Working!L90</f>
        <v>15</v>
      </c>
      <c r="M37" s="68">
        <f>Working!M90</f>
        <v>0</v>
      </c>
      <c r="N37" s="42"/>
      <c r="O37" s="68" t="s">
        <v>102</v>
      </c>
    </row>
    <row r="38" spans="1:17" ht="30" customHeight="1" x14ac:dyDescent="0.35">
      <c r="A38" s="142"/>
      <c r="B38" s="463">
        <f>Working!B91</f>
        <v>0</v>
      </c>
      <c r="C38" s="464"/>
      <c r="D38" s="464"/>
      <c r="E38" s="464"/>
      <c r="F38" s="464"/>
      <c r="G38" s="464"/>
      <c r="H38" s="464"/>
      <c r="I38" s="464"/>
      <c r="J38" s="464"/>
      <c r="K38" s="464"/>
      <c r="L38" s="464"/>
      <c r="M38" s="464"/>
      <c r="N38" s="464"/>
      <c r="O38" s="465"/>
      <c r="P38" s="237"/>
      <c r="Q38" s="237"/>
    </row>
    <row r="39" spans="1:17" ht="60" customHeight="1" x14ac:dyDescent="0.4">
      <c r="A39" s="50" t="s">
        <v>119</v>
      </c>
      <c r="B39" s="261" t="s">
        <v>120</v>
      </c>
      <c r="C39" s="262"/>
      <c r="D39" s="262"/>
      <c r="E39" s="262"/>
      <c r="F39" s="262"/>
      <c r="G39" s="262"/>
      <c r="H39" s="262"/>
      <c r="I39" s="262"/>
      <c r="J39" s="341"/>
      <c r="K39" s="68">
        <v>15</v>
      </c>
      <c r="L39" s="68">
        <f>Working!L92</f>
        <v>15</v>
      </c>
      <c r="M39" s="68">
        <f>Working!M92</f>
        <v>0</v>
      </c>
      <c r="N39" s="51"/>
      <c r="O39" s="68" t="s">
        <v>102</v>
      </c>
    </row>
    <row r="40" spans="1:17" ht="30" customHeight="1" x14ac:dyDescent="0.35">
      <c r="A40" s="142"/>
      <c r="B40" s="463">
        <f>Working!B93</f>
        <v>0</v>
      </c>
      <c r="C40" s="464"/>
      <c r="D40" s="464"/>
      <c r="E40" s="464"/>
      <c r="F40" s="464"/>
      <c r="G40" s="464"/>
      <c r="H40" s="464"/>
      <c r="I40" s="464"/>
      <c r="J40" s="464"/>
      <c r="K40" s="464"/>
      <c r="L40" s="464"/>
      <c r="M40" s="464"/>
      <c r="N40" s="464"/>
      <c r="O40" s="465"/>
    </row>
    <row r="41" spans="1:17" ht="45" customHeight="1" x14ac:dyDescent="0.4">
      <c r="A41" s="50" t="s">
        <v>121</v>
      </c>
      <c r="B41" s="261" t="s">
        <v>122</v>
      </c>
      <c r="C41" s="262"/>
      <c r="D41" s="262"/>
      <c r="E41" s="262"/>
      <c r="F41" s="262"/>
      <c r="G41" s="262"/>
      <c r="H41" s="262"/>
      <c r="I41" s="262"/>
      <c r="J41" s="341"/>
      <c r="K41" s="68">
        <v>5</v>
      </c>
      <c r="L41" s="68">
        <f>Working!L94</f>
        <v>5</v>
      </c>
      <c r="M41" s="68">
        <f>Working!M94</f>
        <v>0</v>
      </c>
      <c r="N41" s="51"/>
      <c r="O41" s="68" t="s">
        <v>102</v>
      </c>
    </row>
    <row r="42" spans="1:17" ht="30" customHeight="1" x14ac:dyDescent="0.35">
      <c r="A42" s="142"/>
      <c r="B42" s="463" t="str">
        <f>Working!B95</f>
        <v>Employees have access to first aid kits and contents are within expiration dates.</v>
      </c>
      <c r="C42" s="464"/>
      <c r="D42" s="464"/>
      <c r="E42" s="464"/>
      <c r="F42" s="464"/>
      <c r="G42" s="464"/>
      <c r="H42" s="464"/>
      <c r="I42" s="464"/>
      <c r="J42" s="464"/>
      <c r="K42" s="464"/>
      <c r="L42" s="464"/>
      <c r="M42" s="464"/>
      <c r="N42" s="464"/>
      <c r="O42" s="465"/>
    </row>
    <row r="43" spans="1:17" ht="75" customHeight="1" x14ac:dyDescent="0.35">
      <c r="A43" s="50" t="s">
        <v>123</v>
      </c>
      <c r="B43" s="261" t="s">
        <v>124</v>
      </c>
      <c r="C43" s="263"/>
      <c r="D43" s="263"/>
      <c r="E43" s="263"/>
      <c r="F43" s="263"/>
      <c r="G43" s="263"/>
      <c r="H43" s="263"/>
      <c r="I43" s="263"/>
      <c r="J43" s="264"/>
      <c r="K43" s="68">
        <v>10</v>
      </c>
      <c r="L43" s="68">
        <f>Working!L96</f>
        <v>0</v>
      </c>
      <c r="M43" s="68">
        <f>Working!M96</f>
        <v>0</v>
      </c>
      <c r="N43" s="68">
        <f>Working!N96</f>
        <v>10</v>
      </c>
      <c r="O43" s="68" t="s">
        <v>96</v>
      </c>
    </row>
    <row r="44" spans="1:17" ht="30" customHeight="1" x14ac:dyDescent="0.35">
      <c r="A44" s="142"/>
      <c r="B44" s="463" t="str">
        <f>Working!B97</f>
        <v>Operation does not apply chemicals during the harvesting or storage of product.</v>
      </c>
      <c r="C44" s="464"/>
      <c r="D44" s="464"/>
      <c r="E44" s="464"/>
      <c r="F44" s="464"/>
      <c r="G44" s="464"/>
      <c r="H44" s="464"/>
      <c r="I44" s="464"/>
      <c r="J44" s="464"/>
      <c r="K44" s="464"/>
      <c r="L44" s="464"/>
      <c r="M44" s="464"/>
      <c r="N44" s="464"/>
      <c r="O44" s="465"/>
    </row>
    <row r="45" spans="1:17" ht="15" customHeight="1" x14ac:dyDescent="0.4">
      <c r="A45" s="318" t="s">
        <v>125</v>
      </c>
      <c r="B45" s="319"/>
      <c r="C45" s="319"/>
      <c r="D45" s="212"/>
      <c r="E45" s="212"/>
      <c r="F45" s="212"/>
      <c r="G45" s="212"/>
      <c r="H45" s="212"/>
      <c r="I45" s="212"/>
      <c r="J45" s="212"/>
      <c r="K45" s="212"/>
      <c r="L45" s="212"/>
      <c r="M45" s="212"/>
      <c r="N45" s="212"/>
      <c r="O45" s="213"/>
    </row>
    <row r="46" spans="1:17" ht="60" customHeight="1" x14ac:dyDescent="0.35">
      <c r="A46" s="472">
        <f>Working!A100</f>
        <v>0</v>
      </c>
      <c r="B46" s="473"/>
      <c r="C46" s="473"/>
      <c r="D46" s="473"/>
      <c r="E46" s="473"/>
      <c r="F46" s="473"/>
      <c r="G46" s="473"/>
      <c r="H46" s="473"/>
      <c r="I46" s="473"/>
      <c r="J46" s="473"/>
      <c r="K46" s="473"/>
      <c r="L46" s="473"/>
      <c r="M46" s="473"/>
      <c r="N46" s="473"/>
      <c r="O46" s="474"/>
    </row>
    <row r="47" spans="1:17" ht="60" customHeight="1" x14ac:dyDescent="0.35">
      <c r="A47" s="472">
        <f>Working!A101</f>
        <v>0</v>
      </c>
      <c r="B47" s="473"/>
      <c r="C47" s="473"/>
      <c r="D47" s="473"/>
      <c r="E47" s="473"/>
      <c r="F47" s="473"/>
      <c r="G47" s="473"/>
      <c r="H47" s="473"/>
      <c r="I47" s="473"/>
      <c r="J47" s="473"/>
      <c r="K47" s="473"/>
      <c r="L47" s="473"/>
      <c r="M47" s="473"/>
      <c r="N47" s="473"/>
      <c r="O47" s="474"/>
    </row>
    <row r="48" spans="1:17" ht="60" customHeight="1" x14ac:dyDescent="0.35">
      <c r="A48" s="472">
        <f>Working!A102</f>
        <v>0</v>
      </c>
      <c r="B48" s="473"/>
      <c r="C48" s="473"/>
      <c r="D48" s="473"/>
      <c r="E48" s="473"/>
      <c r="F48" s="473"/>
      <c r="G48" s="473"/>
      <c r="H48" s="473"/>
      <c r="I48" s="473"/>
      <c r="J48" s="473"/>
      <c r="K48" s="473"/>
      <c r="L48" s="473"/>
      <c r="M48" s="473"/>
      <c r="N48" s="473"/>
      <c r="O48" s="474"/>
    </row>
    <row r="49" spans="1:15" ht="60" customHeight="1" x14ac:dyDescent="0.35">
      <c r="A49" s="472">
        <f>Working!A103</f>
        <v>0</v>
      </c>
      <c r="B49" s="473"/>
      <c r="C49" s="473"/>
      <c r="D49" s="473"/>
      <c r="E49" s="473"/>
      <c r="F49" s="473"/>
      <c r="G49" s="473"/>
      <c r="H49" s="473"/>
      <c r="I49" s="473"/>
      <c r="J49" s="473"/>
      <c r="K49" s="473"/>
      <c r="L49" s="473"/>
      <c r="M49" s="473"/>
      <c r="N49" s="473"/>
      <c r="O49" s="474"/>
    </row>
    <row r="50" spans="1:15" ht="27" customHeight="1" x14ac:dyDescent="0.4">
      <c r="A50" s="452" t="s">
        <v>489</v>
      </c>
      <c r="B50" s="452"/>
      <c r="C50" s="452"/>
      <c r="D50" s="452"/>
      <c r="E50" s="452"/>
      <c r="F50" s="452"/>
      <c r="G50" s="452"/>
      <c r="H50" s="452"/>
      <c r="I50" s="452"/>
      <c r="J50" s="453">
        <f>SUM(L43+L41+L39+L37+L35+L33+L31+L29+L26+L24+L22+L20+L18+L14+L12)</f>
        <v>170</v>
      </c>
      <c r="K50" s="453"/>
      <c r="L50" s="117"/>
      <c r="M50" s="117"/>
      <c r="N50" s="117"/>
      <c r="O50" s="117"/>
    </row>
    <row r="51" spans="1:15" ht="27" customHeight="1" thickBot="1" x14ac:dyDescent="0.45">
      <c r="A51" s="452" t="s">
        <v>490</v>
      </c>
      <c r="B51" s="452"/>
      <c r="C51" s="452"/>
      <c r="D51" s="90" t="s">
        <v>491</v>
      </c>
      <c r="E51" s="91">
        <v>180</v>
      </c>
      <c r="F51" s="117"/>
      <c r="G51" s="455" t="s">
        <v>492</v>
      </c>
      <c r="H51" s="455"/>
      <c r="I51" s="470"/>
      <c r="J51" s="470"/>
      <c r="K51" s="470"/>
      <c r="L51" s="470"/>
      <c r="M51" s="470"/>
      <c r="N51" s="470"/>
      <c r="O51" s="470"/>
    </row>
    <row r="52" spans="1:15" ht="27" customHeight="1" thickBot="1" x14ac:dyDescent="0.45">
      <c r="A52" s="451" t="s">
        <v>493</v>
      </c>
      <c r="B52" s="451"/>
      <c r="C52" s="451"/>
      <c r="D52" s="90" t="s">
        <v>491</v>
      </c>
      <c r="E52" s="92">
        <f>N14+N26+N29+N31+N33+N35+N43</f>
        <v>10</v>
      </c>
      <c r="F52" s="117"/>
      <c r="G52" s="455" t="s">
        <v>494</v>
      </c>
      <c r="H52" s="455"/>
      <c r="I52" s="455"/>
      <c r="J52" s="455"/>
      <c r="K52" s="455"/>
      <c r="L52" s="455"/>
      <c r="M52" s="455"/>
      <c r="N52" s="455"/>
      <c r="O52" s="455"/>
    </row>
    <row r="53" spans="1:15" ht="36" customHeight="1" thickBot="1" x14ac:dyDescent="0.45">
      <c r="A53" s="451" t="s">
        <v>495</v>
      </c>
      <c r="B53" s="451"/>
      <c r="C53" s="451"/>
      <c r="D53" s="90" t="s">
        <v>491</v>
      </c>
      <c r="E53" s="93">
        <f>E51-E52</f>
        <v>170</v>
      </c>
      <c r="F53" s="117"/>
      <c r="G53" s="455" t="s">
        <v>496</v>
      </c>
      <c r="H53" s="455"/>
      <c r="I53" s="455"/>
      <c r="J53" s="455"/>
      <c r="K53" s="455"/>
      <c r="L53" s="455"/>
      <c r="M53" s="455"/>
      <c r="N53" s="455"/>
      <c r="O53" s="455"/>
    </row>
    <row r="54" spans="1:15" ht="27" customHeight="1" x14ac:dyDescent="0.4">
      <c r="A54" s="469" t="s">
        <v>497</v>
      </c>
      <c r="B54" s="469"/>
      <c r="C54" s="469"/>
      <c r="D54" s="440"/>
      <c r="E54" s="440"/>
      <c r="F54" s="440"/>
      <c r="G54" s="454" t="s">
        <v>498</v>
      </c>
      <c r="H54" s="454"/>
      <c r="I54" s="454"/>
      <c r="J54" s="454"/>
      <c r="K54" s="454"/>
      <c r="L54" s="454"/>
      <c r="M54" s="454"/>
      <c r="N54" s="454"/>
      <c r="O54" s="454"/>
    </row>
    <row r="55" spans="1:15" ht="15" customHeight="1" thickBot="1" x14ac:dyDescent="0.45">
      <c r="A55" s="451" t="s">
        <v>499</v>
      </c>
      <c r="B55" s="451"/>
      <c r="C55" s="451"/>
      <c r="D55" s="90" t="s">
        <v>491</v>
      </c>
      <c r="E55" s="91">
        <f>E53*0.8</f>
        <v>136</v>
      </c>
      <c r="F55" s="117"/>
      <c r="G55" s="455"/>
      <c r="H55" s="455"/>
      <c r="I55" s="455"/>
      <c r="J55" s="455"/>
      <c r="K55" s="455"/>
      <c r="L55" s="455"/>
      <c r="M55" s="455"/>
      <c r="N55" s="455"/>
      <c r="O55" s="455"/>
    </row>
    <row r="56" spans="1:15" ht="15" customHeight="1" x14ac:dyDescent="0.4">
      <c r="A56" s="440"/>
      <c r="B56" s="440"/>
      <c r="C56" s="440"/>
      <c r="D56" s="440"/>
      <c r="E56" s="440"/>
      <c r="F56" s="440"/>
      <c r="G56" s="440"/>
      <c r="H56" s="440"/>
      <c r="I56" s="440"/>
      <c r="J56" s="440"/>
      <c r="K56" s="440"/>
      <c r="L56" s="440"/>
      <c r="M56" s="440"/>
      <c r="N56" s="440"/>
      <c r="O56" s="440"/>
    </row>
    <row r="57" spans="1:15" ht="15" x14ac:dyDescent="0.4">
      <c r="A57" s="440"/>
      <c r="B57" s="440"/>
      <c r="C57" s="456"/>
      <c r="D57" s="94" t="str">
        <f>IF(J50&gt;=E55, "✓", "")</f>
        <v>✓</v>
      </c>
      <c r="E57" s="90" t="s">
        <v>500</v>
      </c>
      <c r="F57" s="451"/>
      <c r="G57" s="457"/>
      <c r="H57" s="94" t="str">
        <f>IF(AND(J50&lt;E55, OR(L43=10,M43=10,N43=10)), "✓", "")</f>
        <v/>
      </c>
      <c r="I57" s="451" t="s">
        <v>501</v>
      </c>
      <c r="J57" s="451"/>
      <c r="K57" s="452" t="s">
        <v>502</v>
      </c>
      <c r="L57" s="452"/>
      <c r="M57" s="452"/>
      <c r="N57" s="452"/>
      <c r="O57" s="452"/>
    </row>
    <row r="58" spans="1:15" ht="13.15" x14ac:dyDescent="0.4">
      <c r="A58" s="450"/>
      <c r="B58" s="450"/>
      <c r="C58" s="450"/>
      <c r="D58" s="450"/>
      <c r="E58" s="450"/>
      <c r="F58" s="450"/>
      <c r="G58" s="450"/>
      <c r="H58" s="450"/>
      <c r="I58" s="450"/>
      <c r="J58" s="450"/>
      <c r="K58" s="450"/>
      <c r="L58" s="450"/>
      <c r="M58" s="450"/>
      <c r="N58" s="450"/>
      <c r="O58" s="450"/>
    </row>
    <row r="59" spans="1:15" x14ac:dyDescent="0.35">
      <c r="A59" s="441" t="s">
        <v>503</v>
      </c>
      <c r="B59" s="442"/>
      <c r="C59" s="442"/>
      <c r="D59" s="442"/>
      <c r="E59" s="442"/>
      <c r="F59" s="442"/>
      <c r="G59" s="442"/>
      <c r="H59" s="442"/>
      <c r="I59" s="442"/>
      <c r="J59" s="442"/>
      <c r="K59" s="442"/>
      <c r="L59" s="442"/>
      <c r="M59" s="442"/>
      <c r="N59" s="442"/>
      <c r="O59" s="443"/>
    </row>
    <row r="60" spans="1:15" x14ac:dyDescent="0.35">
      <c r="A60" s="444"/>
      <c r="B60" s="445"/>
      <c r="C60" s="445"/>
      <c r="D60" s="445"/>
      <c r="E60" s="445"/>
      <c r="F60" s="445"/>
      <c r="G60" s="445"/>
      <c r="H60" s="445"/>
      <c r="I60" s="445"/>
      <c r="J60" s="445"/>
      <c r="K60" s="445"/>
      <c r="L60" s="445"/>
      <c r="M60" s="445"/>
      <c r="N60" s="445"/>
      <c r="O60" s="446"/>
    </row>
    <row r="61" spans="1:15" x14ac:dyDescent="0.35">
      <c r="A61" s="444"/>
      <c r="B61" s="445"/>
      <c r="C61" s="445"/>
      <c r="D61" s="445"/>
      <c r="E61" s="445"/>
      <c r="F61" s="445"/>
      <c r="G61" s="445"/>
      <c r="H61" s="445"/>
      <c r="I61" s="445"/>
      <c r="J61" s="445"/>
      <c r="K61" s="445"/>
      <c r="L61" s="445"/>
      <c r="M61" s="445"/>
      <c r="N61" s="445"/>
      <c r="O61" s="446"/>
    </row>
    <row r="62" spans="1:15" x14ac:dyDescent="0.35">
      <c r="A62" s="447"/>
      <c r="B62" s="448"/>
      <c r="C62" s="448"/>
      <c r="D62" s="448"/>
      <c r="E62" s="448"/>
      <c r="F62" s="448"/>
      <c r="G62" s="448"/>
      <c r="H62" s="448"/>
      <c r="I62" s="448"/>
      <c r="J62" s="448"/>
      <c r="K62" s="448"/>
      <c r="L62" s="448"/>
      <c r="M62" s="448"/>
      <c r="N62" s="448"/>
      <c r="O62" s="449"/>
    </row>
    <row r="63" spans="1:15" ht="15" customHeight="1" x14ac:dyDescent="0.4">
      <c r="A63" s="117"/>
      <c r="B63" s="117"/>
      <c r="C63" s="117"/>
      <c r="D63" s="117"/>
      <c r="E63" s="117"/>
      <c r="F63" s="117"/>
      <c r="G63" s="117"/>
      <c r="H63" s="117"/>
      <c r="I63" s="117"/>
      <c r="J63" s="117"/>
      <c r="K63" s="117"/>
      <c r="L63" s="117"/>
      <c r="M63" s="117"/>
      <c r="N63" s="117"/>
      <c r="O63" s="117"/>
    </row>
    <row r="64" spans="1:15" ht="15" customHeight="1" x14ac:dyDescent="0.35">
      <c r="A64" s="437" t="s">
        <v>600</v>
      </c>
      <c r="B64" s="437"/>
      <c r="C64" s="437"/>
      <c r="D64" s="437"/>
      <c r="E64" s="437"/>
      <c r="F64" s="437"/>
      <c r="G64" s="437"/>
      <c r="H64" s="437"/>
      <c r="I64" s="437"/>
      <c r="J64" s="437"/>
      <c r="K64" s="437"/>
      <c r="L64" s="437"/>
      <c r="M64" s="437"/>
      <c r="N64" s="437"/>
      <c r="O64" s="437"/>
    </row>
    <row r="65" spans="1:15" ht="15" customHeight="1" x14ac:dyDescent="0.35">
      <c r="A65" s="437" t="s">
        <v>506</v>
      </c>
      <c r="B65" s="437"/>
      <c r="C65" s="437"/>
      <c r="D65" s="437"/>
      <c r="E65" s="437"/>
      <c r="F65" s="437"/>
      <c r="G65" s="437"/>
      <c r="H65" s="437"/>
      <c r="I65" s="437"/>
      <c r="J65" s="437"/>
      <c r="K65" s="437"/>
      <c r="L65" s="437"/>
      <c r="M65" s="437"/>
      <c r="N65" s="437"/>
      <c r="O65" s="437"/>
    </row>
    <row r="66" spans="1:15" ht="15" customHeight="1" x14ac:dyDescent="0.45">
      <c r="A66" s="217" t="s">
        <v>70</v>
      </c>
      <c r="B66" s="438"/>
      <c r="C66" s="438"/>
      <c r="D66" s="438"/>
      <c r="E66" s="438"/>
      <c r="F66" s="438"/>
      <c r="G66" s="438"/>
      <c r="H66" s="438"/>
      <c r="I66" s="438"/>
      <c r="J66" s="438"/>
      <c r="K66" s="438"/>
      <c r="L66" s="438"/>
      <c r="M66" s="438"/>
      <c r="N66" s="438"/>
      <c r="O66" s="438"/>
    </row>
    <row r="67" spans="1:15" ht="22.15" hidden="1" customHeight="1" x14ac:dyDescent="0.45">
      <c r="A67" s="439"/>
      <c r="B67" s="440"/>
      <c r="C67" s="440"/>
      <c r="D67" s="440"/>
      <c r="E67" s="440"/>
      <c r="F67" s="440"/>
      <c r="G67" s="440"/>
      <c r="H67" s="440"/>
      <c r="I67" s="440"/>
      <c r="J67" s="440"/>
      <c r="K67" s="440"/>
      <c r="L67" s="440"/>
      <c r="M67" s="440"/>
      <c r="N67" s="440"/>
      <c r="O67" s="440"/>
    </row>
    <row r="68" spans="1:15" ht="22.15" customHeight="1" x14ac:dyDescent="0.35">
      <c r="A68" s="435"/>
      <c r="B68" s="435"/>
      <c r="C68" s="435"/>
      <c r="D68" s="435"/>
      <c r="E68" s="435"/>
      <c r="F68" s="435"/>
      <c r="G68" s="435"/>
      <c r="H68" s="435"/>
      <c r="I68" s="435"/>
      <c r="J68" s="435"/>
      <c r="K68" s="435"/>
      <c r="L68" s="435"/>
      <c r="M68" s="435"/>
      <c r="N68" s="435"/>
      <c r="O68" s="435"/>
    </row>
    <row r="69" spans="1:15" ht="22.15" customHeight="1" x14ac:dyDescent="0.35">
      <c r="A69" s="435"/>
      <c r="B69" s="435"/>
      <c r="C69" s="435"/>
      <c r="D69" s="435"/>
      <c r="E69" s="435"/>
      <c r="F69" s="435"/>
      <c r="G69" s="435"/>
      <c r="H69" s="435"/>
      <c r="I69" s="435"/>
      <c r="J69" s="435"/>
      <c r="K69" s="435"/>
      <c r="L69" s="435"/>
      <c r="M69" s="435"/>
      <c r="N69" s="435"/>
      <c r="O69" s="435"/>
    </row>
    <row r="70" spans="1:15" ht="22.15" customHeight="1" x14ac:dyDescent="0.35">
      <c r="A70" s="435"/>
      <c r="B70" s="435"/>
      <c r="C70" s="435"/>
      <c r="D70" s="435"/>
      <c r="E70" s="435"/>
      <c r="F70" s="435"/>
      <c r="G70" s="435"/>
      <c r="H70" s="435"/>
      <c r="I70" s="435"/>
      <c r="J70" s="435"/>
      <c r="K70" s="435"/>
      <c r="L70" s="435"/>
      <c r="M70" s="435"/>
      <c r="N70" s="435"/>
      <c r="O70" s="435"/>
    </row>
    <row r="71" spans="1:15" ht="22.15" customHeight="1" x14ac:dyDescent="0.35">
      <c r="A71" s="435"/>
      <c r="B71" s="435"/>
      <c r="C71" s="435"/>
      <c r="D71" s="435"/>
      <c r="E71" s="435"/>
      <c r="F71" s="435"/>
      <c r="G71" s="435"/>
      <c r="H71" s="435"/>
      <c r="I71" s="435"/>
      <c r="J71" s="435"/>
      <c r="K71" s="435"/>
      <c r="L71" s="435"/>
      <c r="M71" s="435"/>
      <c r="N71" s="435"/>
      <c r="O71" s="435"/>
    </row>
    <row r="72" spans="1:15" ht="21" customHeight="1" x14ac:dyDescent="0.35">
      <c r="A72" s="435"/>
      <c r="B72" s="435"/>
      <c r="C72" s="435"/>
      <c r="D72" s="435"/>
      <c r="E72" s="435"/>
      <c r="F72" s="435"/>
      <c r="G72" s="435"/>
      <c r="H72" s="435"/>
      <c r="I72" s="435"/>
      <c r="J72" s="435"/>
      <c r="K72" s="435"/>
      <c r="L72" s="435"/>
      <c r="M72" s="435"/>
      <c r="N72" s="435"/>
      <c r="O72" s="435"/>
    </row>
    <row r="73" spans="1:15" ht="21.75" hidden="1" customHeight="1" x14ac:dyDescent="0.35">
      <c r="A73" s="435"/>
      <c r="B73" s="435"/>
      <c r="C73" s="435"/>
      <c r="D73" s="435"/>
      <c r="E73" s="435"/>
      <c r="F73" s="435"/>
      <c r="G73" s="435"/>
      <c r="H73" s="435"/>
      <c r="I73" s="435"/>
      <c r="J73" s="435"/>
      <c r="K73" s="435"/>
      <c r="L73" s="435"/>
      <c r="M73" s="435"/>
      <c r="N73" s="435"/>
      <c r="O73" s="435"/>
    </row>
    <row r="74" spans="1:15" ht="21.75" hidden="1" customHeight="1" x14ac:dyDescent="0.35">
      <c r="A74" s="435"/>
      <c r="B74" s="435"/>
      <c r="C74" s="435"/>
      <c r="D74" s="435"/>
      <c r="E74" s="435"/>
      <c r="F74" s="435"/>
      <c r="G74" s="435"/>
      <c r="H74" s="435"/>
      <c r="I74" s="435"/>
      <c r="J74" s="435"/>
      <c r="K74" s="435"/>
      <c r="L74" s="435"/>
      <c r="M74" s="435"/>
      <c r="N74" s="435"/>
      <c r="O74" s="435"/>
    </row>
    <row r="75" spans="1:15" hidden="1" x14ac:dyDescent="0.35">
      <c r="A75" s="435"/>
      <c r="B75" s="435"/>
      <c r="C75" s="435"/>
      <c r="D75" s="435"/>
      <c r="E75" s="435"/>
      <c r="F75" s="435"/>
      <c r="G75" s="435"/>
      <c r="H75" s="435"/>
      <c r="I75" s="435"/>
      <c r="J75" s="435"/>
      <c r="K75" s="435"/>
      <c r="L75" s="435"/>
      <c r="M75" s="435"/>
      <c r="N75" s="435"/>
      <c r="O75" s="435"/>
    </row>
  </sheetData>
  <sheetProtection algorithmName="SHA-512" hashValue="rGGMlX4X8sxhaVLFfz5PeI+BmKqUABgGfWz6L5zOCO0troD7bNubNbdTwz0Zyqsg6X+Br33W/Gu7TUW6a9ez5A==" saltValue="nY76iHxSmOoYOf3537RjKw==" spinCount="100000" sheet="1" objects="1" scenarios="1"/>
  <dataConsolidate/>
  <mergeCells count="82">
    <mergeCell ref="A68:O75"/>
    <mergeCell ref="A55:C55"/>
    <mergeCell ref="G55:O55"/>
    <mergeCell ref="A56:O56"/>
    <mergeCell ref="A57:C57"/>
    <mergeCell ref="F57:G57"/>
    <mergeCell ref="I57:J57"/>
    <mergeCell ref="K57:O57"/>
    <mergeCell ref="A58:O58"/>
    <mergeCell ref="A59:O62"/>
    <mergeCell ref="A64:O64"/>
    <mergeCell ref="A66:O66"/>
    <mergeCell ref="A67:O67"/>
    <mergeCell ref="A65:O65"/>
    <mergeCell ref="G52:O52"/>
    <mergeCell ref="A53:C53"/>
    <mergeCell ref="G53:O53"/>
    <mergeCell ref="A54:C54"/>
    <mergeCell ref="D54:F54"/>
    <mergeCell ref="G54:O54"/>
    <mergeCell ref="A52:C52"/>
    <mergeCell ref="A50:I50"/>
    <mergeCell ref="J50:K50"/>
    <mergeCell ref="A51:C51"/>
    <mergeCell ref="G51:O51"/>
    <mergeCell ref="P38:Q38"/>
    <mergeCell ref="B40:O40"/>
    <mergeCell ref="B41:J41"/>
    <mergeCell ref="B42:O42"/>
    <mergeCell ref="B43:J43"/>
    <mergeCell ref="B44:O44"/>
    <mergeCell ref="A45:O45"/>
    <mergeCell ref="A46:O46"/>
    <mergeCell ref="A47:O47"/>
    <mergeCell ref="A48:O48"/>
    <mergeCell ref="A49:O49"/>
    <mergeCell ref="B39:J39"/>
    <mergeCell ref="B38:O38"/>
    <mergeCell ref="B29:J29"/>
    <mergeCell ref="B30:O30"/>
    <mergeCell ref="B31:J31"/>
    <mergeCell ref="B32:O32"/>
    <mergeCell ref="B33:J33"/>
    <mergeCell ref="A17:J17"/>
    <mergeCell ref="B34:O34"/>
    <mergeCell ref="B35:J35"/>
    <mergeCell ref="B36:O36"/>
    <mergeCell ref="B37:J37"/>
    <mergeCell ref="A28:J28"/>
    <mergeCell ref="B18:J18"/>
    <mergeCell ref="B19:O19"/>
    <mergeCell ref="B20:J20"/>
    <mergeCell ref="B21:O21"/>
    <mergeCell ref="B22:J22"/>
    <mergeCell ref="B23:O23"/>
    <mergeCell ref="B24:J24"/>
    <mergeCell ref="B25:O25"/>
    <mergeCell ref="B26:J26"/>
    <mergeCell ref="B27:O27"/>
    <mergeCell ref="B9:O9"/>
    <mergeCell ref="A10:O10"/>
    <mergeCell ref="M7:M8"/>
    <mergeCell ref="A16:O16"/>
    <mergeCell ref="B12:J12"/>
    <mergeCell ref="B13:O13"/>
    <mergeCell ref="B14:J14"/>
    <mergeCell ref="B15:O15"/>
    <mergeCell ref="A11:J11"/>
    <mergeCell ref="A7:A8"/>
    <mergeCell ref="B7:J7"/>
    <mergeCell ref="K7:K8"/>
    <mergeCell ref="L7:L8"/>
    <mergeCell ref="N7:N8"/>
    <mergeCell ref="O7:O8"/>
    <mergeCell ref="C8:J8"/>
    <mergeCell ref="A1:O1"/>
    <mergeCell ref="A2:O2"/>
    <mergeCell ref="A4:J4"/>
    <mergeCell ref="B5:J5"/>
    <mergeCell ref="B6:O6"/>
    <mergeCell ref="A3:D3"/>
    <mergeCell ref="E3:I3"/>
  </mergeCells>
  <dataValidations disablePrompts="1" count="1">
    <dataValidation type="list" allowBlank="1" showInputMessage="1" showErrorMessage="1" sqref="H57 D57" xr:uid="{00000000-0002-0000-0300-000000000000}">
      <formula1>"✓, ----"</formula1>
    </dataValidation>
  </dataValidations>
  <pageMargins left="0.7" right="0.7" top="0.75" bottom="0.75" header="0.3" footer="0.3"/>
  <pageSetup scale="79"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7" max="16383"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1"/>
    <pageSetUpPr fitToPage="1"/>
  </sheetPr>
  <dimension ref="A1:R567"/>
  <sheetViews>
    <sheetView showZeros="0" view="pageLayout" topLeftCell="A91" zoomScaleNormal="100" workbookViewId="0">
      <selection activeCell="A87" sqref="A87:O87"/>
    </sheetView>
  </sheetViews>
  <sheetFormatPr defaultRowHeight="12.75" x14ac:dyDescent="0.35"/>
  <cols>
    <col min="1" max="15" width="6.53125" customWidth="1"/>
  </cols>
  <sheetData>
    <row r="1" spans="1:15" ht="30" customHeight="1" x14ac:dyDescent="0.55000000000000004">
      <c r="A1" s="458" t="s">
        <v>128</v>
      </c>
      <c r="B1" s="458"/>
      <c r="C1" s="458"/>
      <c r="D1" s="459"/>
      <c r="E1" s="459"/>
      <c r="F1" s="459"/>
      <c r="G1" s="459"/>
      <c r="H1" s="459"/>
      <c r="I1" s="459"/>
      <c r="J1" s="459"/>
      <c r="K1" s="459"/>
      <c r="L1" s="459"/>
      <c r="M1" s="459"/>
      <c r="N1" s="459"/>
      <c r="O1" s="459"/>
    </row>
    <row r="2" spans="1:15" ht="30" customHeight="1" x14ac:dyDescent="0.35">
      <c r="A2" s="328" t="s">
        <v>129</v>
      </c>
      <c r="B2" s="393"/>
      <c r="C2" s="393"/>
      <c r="D2" s="393"/>
      <c r="E2" s="393"/>
      <c r="F2" s="393"/>
      <c r="G2" s="393"/>
      <c r="H2" s="393"/>
      <c r="I2" s="393"/>
      <c r="J2" s="393"/>
      <c r="K2" s="393"/>
      <c r="L2" s="393"/>
      <c r="M2" s="393"/>
      <c r="N2" s="393"/>
      <c r="O2" s="393"/>
    </row>
    <row r="3" spans="1:15" ht="13.5" x14ac:dyDescent="0.35">
      <c r="A3" s="53" t="s">
        <v>130</v>
      </c>
      <c r="B3" s="394" t="s">
        <v>131</v>
      </c>
      <c r="C3" s="394"/>
      <c r="D3" s="394"/>
      <c r="E3" s="394"/>
      <c r="F3" s="394"/>
      <c r="G3" s="394"/>
      <c r="H3" s="394"/>
      <c r="I3" s="394"/>
      <c r="J3" s="394"/>
      <c r="K3" s="394"/>
      <c r="L3" s="394"/>
      <c r="M3" s="394"/>
      <c r="N3" s="394"/>
      <c r="O3" s="394"/>
    </row>
    <row r="4" spans="1:15" ht="30" customHeight="1" x14ac:dyDescent="0.35">
      <c r="A4" s="395" t="s">
        <v>132</v>
      </c>
      <c r="B4" s="396"/>
      <c r="C4" s="396"/>
      <c r="D4" s="499" t="str">
        <f>Working!D109</f>
        <v xml:space="preserve">Deep Well </v>
      </c>
      <c r="E4" s="500"/>
      <c r="F4" s="500"/>
      <c r="G4" s="500"/>
      <c r="H4" s="500"/>
      <c r="I4" s="500"/>
      <c r="J4" s="500"/>
      <c r="K4" s="500"/>
      <c r="L4" s="500"/>
      <c r="M4" s="500"/>
      <c r="N4" s="500"/>
      <c r="O4" s="500"/>
    </row>
    <row r="5" spans="1:15" ht="15" customHeight="1" x14ac:dyDescent="0.35">
      <c r="A5" s="53" t="s">
        <v>133</v>
      </c>
      <c r="B5" s="399" t="s">
        <v>134</v>
      </c>
      <c r="C5" s="399"/>
      <c r="D5" s="399"/>
      <c r="E5" s="399"/>
      <c r="F5" s="399"/>
      <c r="G5" s="399"/>
      <c r="H5" s="399"/>
      <c r="I5" s="399"/>
      <c r="J5" s="399"/>
      <c r="K5" s="399"/>
      <c r="L5" s="399"/>
      <c r="M5" s="399"/>
      <c r="N5" s="399"/>
      <c r="O5" s="399"/>
    </row>
    <row r="6" spans="1:15" ht="30" customHeight="1" x14ac:dyDescent="0.35">
      <c r="A6" s="499" t="str">
        <f>Working!A111</f>
        <v>Overhead Sprinklers</v>
      </c>
      <c r="B6" s="499"/>
      <c r="C6" s="499"/>
      <c r="D6" s="499"/>
      <c r="E6" s="499"/>
      <c r="F6" s="499"/>
      <c r="G6" s="499"/>
      <c r="H6" s="499"/>
      <c r="I6" s="499"/>
      <c r="J6" s="499"/>
      <c r="K6" s="499"/>
      <c r="L6" s="499"/>
      <c r="M6" s="499"/>
      <c r="N6" s="499"/>
      <c r="O6" s="499"/>
    </row>
    <row r="7" spans="1:15" ht="9.6999999999999993" customHeight="1" x14ac:dyDescent="0.4">
      <c r="A7" s="282"/>
      <c r="B7" s="282"/>
      <c r="C7" s="282"/>
      <c r="D7" s="282"/>
      <c r="E7" s="282"/>
      <c r="F7" s="282"/>
      <c r="G7" s="282"/>
      <c r="H7" s="282"/>
      <c r="I7" s="282"/>
      <c r="J7" s="282"/>
      <c r="K7" s="282"/>
      <c r="L7" s="282"/>
      <c r="M7" s="282"/>
      <c r="N7" s="282"/>
      <c r="O7" s="282"/>
    </row>
    <row r="8" spans="1:15" ht="15" customHeight="1" x14ac:dyDescent="0.35">
      <c r="A8" s="365" t="s">
        <v>73</v>
      </c>
      <c r="B8" s="366"/>
      <c r="C8" s="366"/>
      <c r="D8" s="366"/>
      <c r="E8" s="366"/>
      <c r="F8" s="366"/>
      <c r="G8" s="366"/>
      <c r="H8" s="366"/>
      <c r="I8" s="366"/>
      <c r="J8" s="367"/>
      <c r="K8" s="41" t="s">
        <v>74</v>
      </c>
      <c r="L8" s="165" t="s">
        <v>10</v>
      </c>
      <c r="M8" s="165" t="s">
        <v>75</v>
      </c>
      <c r="N8" s="165" t="s">
        <v>45</v>
      </c>
      <c r="O8" s="165" t="s">
        <v>76</v>
      </c>
    </row>
    <row r="9" spans="1:15" ht="45" customHeight="1" x14ac:dyDescent="0.35">
      <c r="A9" s="67" t="s">
        <v>135</v>
      </c>
      <c r="B9" s="261" t="s">
        <v>136</v>
      </c>
      <c r="C9" s="262"/>
      <c r="D9" s="262"/>
      <c r="E9" s="262"/>
      <c r="F9" s="262"/>
      <c r="G9" s="262"/>
      <c r="H9" s="262"/>
      <c r="I9" s="262"/>
      <c r="J9" s="341"/>
      <c r="K9" s="68">
        <v>15</v>
      </c>
      <c r="L9" s="68">
        <f>Working!L114</f>
        <v>15</v>
      </c>
      <c r="M9" s="68">
        <f>Working!M114</f>
        <v>0</v>
      </c>
      <c r="N9" s="68">
        <f>Working!N114</f>
        <v>0</v>
      </c>
      <c r="O9" s="68" t="s">
        <v>79</v>
      </c>
    </row>
    <row r="10" spans="1:15" ht="30" customHeight="1" x14ac:dyDescent="0.35">
      <c r="A10" s="142"/>
      <c r="B10" s="463" t="str">
        <f>Working!B115</f>
        <v>Microbiological water tests performed by IAS Envirochem dated 6/11/14, 6/18/24, 7/16/24,  Results indicate that water is acceptable for irrigation purposes.</v>
      </c>
      <c r="C10" s="475"/>
      <c r="D10" s="475"/>
      <c r="E10" s="475"/>
      <c r="F10" s="475"/>
      <c r="G10" s="475"/>
      <c r="H10" s="475"/>
      <c r="I10" s="475"/>
      <c r="J10" s="475"/>
      <c r="K10" s="475"/>
      <c r="L10" s="475"/>
      <c r="M10" s="475"/>
      <c r="N10" s="475"/>
      <c r="O10" s="476"/>
    </row>
    <row r="11" spans="1:15" ht="45" customHeight="1" x14ac:dyDescent="0.35">
      <c r="A11" s="67" t="s">
        <v>137</v>
      </c>
      <c r="B11" s="261" t="s">
        <v>138</v>
      </c>
      <c r="C11" s="262"/>
      <c r="D11" s="262"/>
      <c r="E11" s="262"/>
      <c r="F11" s="262"/>
      <c r="G11" s="262"/>
      <c r="H11" s="262"/>
      <c r="I11" s="262"/>
      <c r="J11" s="341"/>
      <c r="K11" s="68">
        <v>15</v>
      </c>
      <c r="L11" s="68">
        <f>Working!L116</f>
        <v>15</v>
      </c>
      <c r="M11" s="68">
        <f>Working!M116</f>
        <v>0</v>
      </c>
      <c r="N11" s="68">
        <f>Working!N116</f>
        <v>0</v>
      </c>
      <c r="O11" s="68" t="s">
        <v>79</v>
      </c>
    </row>
    <row r="12" spans="1:15" ht="30" customHeight="1" x14ac:dyDescent="0.35">
      <c r="A12" s="142"/>
      <c r="B12" s="463" t="str">
        <f>Working!B117</f>
        <v>Water that is used for chemical dilution from the aerial applicator T&amp;T Flying Service is on file and dated City of St Anthony 2023.  Water is within acceptable thresholds for chemical application.</v>
      </c>
      <c r="C12" s="475"/>
      <c r="D12" s="475"/>
      <c r="E12" s="475"/>
      <c r="F12" s="475"/>
      <c r="G12" s="475"/>
      <c r="H12" s="475"/>
      <c r="I12" s="475"/>
      <c r="J12" s="475"/>
      <c r="K12" s="475"/>
      <c r="L12" s="475"/>
      <c r="M12" s="475"/>
      <c r="N12" s="475"/>
      <c r="O12" s="476"/>
    </row>
    <row r="13" spans="1:15" ht="45" customHeight="1" x14ac:dyDescent="0.35">
      <c r="A13" s="67" t="s">
        <v>139</v>
      </c>
      <c r="B13" s="261" t="s">
        <v>140</v>
      </c>
      <c r="C13" s="262"/>
      <c r="D13" s="262"/>
      <c r="E13" s="262"/>
      <c r="F13" s="262"/>
      <c r="G13" s="262"/>
      <c r="H13" s="262"/>
      <c r="I13" s="262"/>
      <c r="J13" s="341"/>
      <c r="K13" s="68">
        <v>15</v>
      </c>
      <c r="L13" s="68">
        <f>Working!L118</f>
        <v>0</v>
      </c>
      <c r="M13" s="68">
        <f>Working!M118</f>
        <v>0</v>
      </c>
      <c r="N13" s="68">
        <f>Working!N118</f>
        <v>15</v>
      </c>
      <c r="O13" s="54"/>
    </row>
    <row r="14" spans="1:15" ht="30" customHeight="1" x14ac:dyDescent="0.35">
      <c r="A14" s="142"/>
      <c r="B14" s="463" t="str">
        <f>Working!B119</f>
        <v>Water tests on file are within acceptable levels for this commodity.  No visual risks to the irrigation water supply observed.</v>
      </c>
      <c r="C14" s="475"/>
      <c r="D14" s="475"/>
      <c r="E14" s="475"/>
      <c r="F14" s="475"/>
      <c r="G14" s="475"/>
      <c r="H14" s="475"/>
      <c r="I14" s="475"/>
      <c r="J14" s="475"/>
      <c r="K14" s="475"/>
      <c r="L14" s="475"/>
      <c r="M14" s="475"/>
      <c r="N14" s="475"/>
      <c r="O14" s="476"/>
    </row>
    <row r="15" spans="1:15" ht="30" customHeight="1" x14ac:dyDescent="0.35">
      <c r="A15" s="326" t="s">
        <v>141</v>
      </c>
      <c r="B15" s="326"/>
      <c r="C15" s="326"/>
      <c r="D15" s="326"/>
      <c r="E15" s="326"/>
      <c r="F15" s="326"/>
      <c r="G15" s="326"/>
      <c r="H15" s="326"/>
      <c r="I15" s="326"/>
      <c r="J15" s="326"/>
      <c r="K15" s="326"/>
      <c r="L15" s="326"/>
      <c r="M15" s="326"/>
      <c r="N15" s="326"/>
      <c r="O15" s="326"/>
    </row>
    <row r="16" spans="1:15" ht="15" customHeight="1" x14ac:dyDescent="0.35">
      <c r="A16" s="365" t="s">
        <v>73</v>
      </c>
      <c r="B16" s="366"/>
      <c r="C16" s="366"/>
      <c r="D16" s="366"/>
      <c r="E16" s="366"/>
      <c r="F16" s="366"/>
      <c r="G16" s="366"/>
      <c r="H16" s="366"/>
      <c r="I16" s="366"/>
      <c r="J16" s="367"/>
      <c r="K16" s="41" t="s">
        <v>74</v>
      </c>
      <c r="L16" s="165" t="s">
        <v>10</v>
      </c>
      <c r="M16" s="165" t="s">
        <v>75</v>
      </c>
      <c r="N16" s="165" t="s">
        <v>45</v>
      </c>
      <c r="O16" s="165" t="s">
        <v>76</v>
      </c>
    </row>
    <row r="17" spans="1:18" ht="45" customHeight="1" x14ac:dyDescent="0.35">
      <c r="A17" s="67" t="s">
        <v>142</v>
      </c>
      <c r="B17" s="261" t="s">
        <v>143</v>
      </c>
      <c r="C17" s="262"/>
      <c r="D17" s="262"/>
      <c r="E17" s="262"/>
      <c r="F17" s="262"/>
      <c r="G17" s="262"/>
      <c r="H17" s="262"/>
      <c r="I17" s="262"/>
      <c r="J17" s="341"/>
      <c r="K17" s="181">
        <v>15</v>
      </c>
      <c r="L17" s="68">
        <f>Working!L122</f>
        <v>0</v>
      </c>
      <c r="M17" s="68">
        <f>Working!M122</f>
        <v>0</v>
      </c>
      <c r="N17" s="68">
        <f>Working!N122</f>
        <v>15</v>
      </c>
      <c r="O17" s="68"/>
    </row>
    <row r="18" spans="1:18" ht="30" customHeight="1" x14ac:dyDescent="0.35">
      <c r="A18" s="142"/>
      <c r="B18" s="463" t="str">
        <f>Working!B123</f>
        <v>The farm sewage septic system is at a location is functioning properly and there is no evidence of leaking or runoff observed.</v>
      </c>
      <c r="C18" s="475"/>
      <c r="D18" s="475"/>
      <c r="E18" s="475"/>
      <c r="F18" s="475"/>
      <c r="G18" s="475"/>
      <c r="H18" s="475"/>
      <c r="I18" s="475"/>
      <c r="J18" s="475"/>
      <c r="K18" s="475"/>
      <c r="L18" s="475"/>
      <c r="M18" s="475"/>
      <c r="N18" s="475"/>
      <c r="O18" s="476"/>
    </row>
    <row r="19" spans="1:18" ht="30" customHeight="1" x14ac:dyDescent="0.35">
      <c r="A19" s="67" t="s">
        <v>144</v>
      </c>
      <c r="B19" s="261" t="s">
        <v>145</v>
      </c>
      <c r="C19" s="262"/>
      <c r="D19" s="262"/>
      <c r="E19" s="262"/>
      <c r="F19" s="262"/>
      <c r="G19" s="262"/>
      <c r="H19" s="262"/>
      <c r="I19" s="262"/>
      <c r="J19" s="341"/>
      <c r="K19" s="68">
        <v>10</v>
      </c>
      <c r="L19" s="68">
        <f>Working!L124</f>
        <v>10</v>
      </c>
      <c r="M19" s="68">
        <f>Working!M124</f>
        <v>0</v>
      </c>
      <c r="N19" s="68">
        <f>Working!N124</f>
        <v>0</v>
      </c>
      <c r="O19" s="68"/>
    </row>
    <row r="20" spans="1:18" ht="30" customHeight="1" x14ac:dyDescent="0.35">
      <c r="A20" s="142"/>
      <c r="B20" s="463">
        <f>Working!B125</f>
        <v>0</v>
      </c>
      <c r="C20" s="475"/>
      <c r="D20" s="475"/>
      <c r="E20" s="475"/>
      <c r="F20" s="475"/>
      <c r="G20" s="475"/>
      <c r="H20" s="475"/>
      <c r="I20" s="475"/>
      <c r="J20" s="475"/>
      <c r="K20" s="475"/>
      <c r="L20" s="475"/>
      <c r="M20" s="475"/>
      <c r="N20" s="475"/>
      <c r="O20" s="476"/>
    </row>
    <row r="21" spans="1:18" ht="30" customHeight="1" x14ac:dyDescent="0.35">
      <c r="A21" s="326" t="s">
        <v>146</v>
      </c>
      <c r="B21" s="326"/>
      <c r="C21" s="326"/>
      <c r="D21" s="326"/>
      <c r="E21" s="326"/>
      <c r="F21" s="392"/>
      <c r="G21" s="326"/>
      <c r="H21" s="326"/>
      <c r="I21" s="326"/>
      <c r="J21" s="326"/>
      <c r="K21" s="326"/>
      <c r="L21" s="326"/>
      <c r="M21" s="326"/>
      <c r="N21" s="326"/>
      <c r="O21" s="326"/>
    </row>
    <row r="22" spans="1:18" ht="15" customHeight="1" x14ac:dyDescent="0.35">
      <c r="A22" s="365" t="s">
        <v>73</v>
      </c>
      <c r="B22" s="366"/>
      <c r="C22" s="366"/>
      <c r="D22" s="366"/>
      <c r="E22" s="366"/>
      <c r="F22" s="366"/>
      <c r="G22" s="366"/>
      <c r="H22" s="366"/>
      <c r="I22" s="366"/>
      <c r="J22" s="367"/>
      <c r="K22" s="41" t="s">
        <v>74</v>
      </c>
      <c r="L22" s="165" t="s">
        <v>10</v>
      </c>
      <c r="M22" s="165" t="s">
        <v>75</v>
      </c>
      <c r="N22" s="165" t="s">
        <v>45</v>
      </c>
      <c r="O22" s="165" t="s">
        <v>76</v>
      </c>
    </row>
    <row r="23" spans="1:18" ht="45" customHeight="1" x14ac:dyDescent="0.35">
      <c r="A23" s="174" t="s">
        <v>147</v>
      </c>
      <c r="B23" s="261" t="s">
        <v>148</v>
      </c>
      <c r="C23" s="262"/>
      <c r="D23" s="262"/>
      <c r="E23" s="262"/>
      <c r="F23" s="262"/>
      <c r="G23" s="262"/>
      <c r="H23" s="262"/>
      <c r="I23" s="262"/>
      <c r="J23" s="341"/>
      <c r="K23" s="74">
        <v>15</v>
      </c>
      <c r="L23" s="68">
        <f>Working!L128</f>
        <v>15</v>
      </c>
      <c r="M23" s="68">
        <f>Working!M128</f>
        <v>0</v>
      </c>
      <c r="N23" s="73"/>
      <c r="O23" s="68"/>
    </row>
    <row r="24" spans="1:18" ht="30" customHeight="1" x14ac:dyDescent="0.35">
      <c r="A24" s="142"/>
      <c r="B24" s="463">
        <f>Working!B129</f>
        <v>0</v>
      </c>
      <c r="C24" s="475"/>
      <c r="D24" s="475"/>
      <c r="E24" s="475"/>
      <c r="F24" s="475"/>
      <c r="G24" s="475"/>
      <c r="H24" s="475"/>
      <c r="I24" s="475"/>
      <c r="J24" s="475"/>
      <c r="K24" s="475"/>
      <c r="L24" s="475"/>
      <c r="M24" s="475"/>
      <c r="N24" s="475"/>
      <c r="O24" s="476"/>
    </row>
    <row r="25" spans="1:18" ht="45" customHeight="1" x14ac:dyDescent="0.4">
      <c r="A25" s="55"/>
      <c r="B25" s="56"/>
      <c r="C25" s="57"/>
      <c r="D25" s="57"/>
      <c r="E25" s="57"/>
      <c r="F25" s="57"/>
      <c r="G25" s="57"/>
      <c r="H25" s="57"/>
      <c r="I25" s="57"/>
      <c r="J25" s="57"/>
      <c r="K25" s="57"/>
      <c r="L25" s="57"/>
      <c r="M25" s="57"/>
      <c r="N25" s="57"/>
      <c r="O25" s="57"/>
    </row>
    <row r="26" spans="1:18" ht="15" customHeight="1" x14ac:dyDescent="0.35">
      <c r="A26" s="391" t="s">
        <v>73</v>
      </c>
      <c r="B26" s="391"/>
      <c r="C26" s="391"/>
      <c r="D26" s="391"/>
      <c r="E26" s="391"/>
      <c r="F26" s="391"/>
      <c r="G26" s="391"/>
      <c r="H26" s="391"/>
      <c r="I26" s="391"/>
      <c r="J26" s="391"/>
      <c r="K26" s="41" t="s">
        <v>74</v>
      </c>
      <c r="L26" s="165" t="s">
        <v>10</v>
      </c>
      <c r="M26" s="165" t="s">
        <v>75</v>
      </c>
      <c r="N26" s="165" t="s">
        <v>45</v>
      </c>
      <c r="O26" s="165" t="s">
        <v>76</v>
      </c>
    </row>
    <row r="27" spans="1:18" ht="60" customHeight="1" x14ac:dyDescent="0.35">
      <c r="A27" s="67" t="s">
        <v>149</v>
      </c>
      <c r="B27" s="261" t="s">
        <v>150</v>
      </c>
      <c r="C27" s="262"/>
      <c r="D27" s="262"/>
      <c r="E27" s="262"/>
      <c r="F27" s="262"/>
      <c r="G27" s="262"/>
      <c r="H27" s="262"/>
      <c r="I27" s="262"/>
      <c r="J27" s="341"/>
      <c r="K27" s="68">
        <v>10</v>
      </c>
      <c r="L27" s="68">
        <f>Working!L132</f>
        <v>0</v>
      </c>
      <c r="M27" s="68">
        <f>Working!M132</f>
        <v>0</v>
      </c>
      <c r="N27" s="68">
        <f>Working!N132</f>
        <v>10</v>
      </c>
      <c r="O27" s="68"/>
      <c r="R27" s="9"/>
    </row>
    <row r="28" spans="1:18" ht="30" customHeight="1" x14ac:dyDescent="0.35">
      <c r="A28" s="142"/>
      <c r="B28" s="463" t="str">
        <f>Working!B133</f>
        <v>Manure lagoon not observed near or adjacent to crop production areas.</v>
      </c>
      <c r="C28" s="475"/>
      <c r="D28" s="475"/>
      <c r="E28" s="475"/>
      <c r="F28" s="475"/>
      <c r="G28" s="475"/>
      <c r="H28" s="475"/>
      <c r="I28" s="475"/>
      <c r="J28" s="475"/>
      <c r="K28" s="475"/>
      <c r="L28" s="475"/>
      <c r="M28" s="475"/>
      <c r="N28" s="475"/>
      <c r="O28" s="476"/>
    </row>
    <row r="29" spans="1:18" ht="30" customHeight="1" x14ac:dyDescent="0.35">
      <c r="A29" s="67" t="s">
        <v>151</v>
      </c>
      <c r="B29" s="261" t="s">
        <v>152</v>
      </c>
      <c r="C29" s="262"/>
      <c r="D29" s="262"/>
      <c r="E29" s="262"/>
      <c r="F29" s="262"/>
      <c r="G29" s="262"/>
      <c r="H29" s="262"/>
      <c r="I29" s="262"/>
      <c r="J29" s="341"/>
      <c r="K29" s="68">
        <v>10</v>
      </c>
      <c r="L29" s="68">
        <f>Working!L135</f>
        <v>0</v>
      </c>
      <c r="M29" s="68">
        <f>Working!M135</f>
        <v>0</v>
      </c>
      <c r="N29" s="68">
        <f>Working!N135</f>
        <v>10</v>
      </c>
      <c r="O29" s="68"/>
    </row>
    <row r="30" spans="1:18" ht="30" customHeight="1" x14ac:dyDescent="0.35">
      <c r="A30" s="142"/>
      <c r="B30" s="463" t="str">
        <f>Working!B136</f>
        <v>Stored manure not observed near or adjacent to crop production areas.</v>
      </c>
      <c r="C30" s="475"/>
      <c r="D30" s="475"/>
      <c r="E30" s="475"/>
      <c r="F30" s="475"/>
      <c r="G30" s="475"/>
      <c r="H30" s="475"/>
      <c r="I30" s="475"/>
      <c r="J30" s="475"/>
      <c r="K30" s="475"/>
      <c r="L30" s="475"/>
      <c r="M30" s="475"/>
      <c r="N30" s="475"/>
      <c r="O30" s="476"/>
    </row>
    <row r="31" spans="1:18" s="14" customFormat="1" ht="30" customHeight="1" x14ac:dyDescent="0.35">
      <c r="A31" s="58" t="s">
        <v>153</v>
      </c>
      <c r="B31" s="261" t="s">
        <v>154</v>
      </c>
      <c r="C31" s="262"/>
      <c r="D31" s="262"/>
      <c r="E31" s="262"/>
      <c r="F31" s="262"/>
      <c r="G31" s="262"/>
      <c r="H31" s="262"/>
      <c r="I31" s="262"/>
      <c r="J31" s="341"/>
      <c r="K31" s="59">
        <v>10</v>
      </c>
      <c r="L31" s="68">
        <f>Working!L137</f>
        <v>0</v>
      </c>
      <c r="M31" s="68">
        <f>Working!M137</f>
        <v>0</v>
      </c>
      <c r="N31" s="68">
        <f>Working!N137</f>
        <v>10</v>
      </c>
      <c r="O31" s="59"/>
    </row>
    <row r="32" spans="1:18" s="14" customFormat="1" ht="30" customHeight="1" x14ac:dyDescent="0.35">
      <c r="A32" s="142"/>
      <c r="B32" s="463" t="str">
        <f>Working!B138</f>
        <v>Livestock was not observed near or have access to the source or delivery system of crop irrigation water.</v>
      </c>
      <c r="C32" s="475"/>
      <c r="D32" s="475"/>
      <c r="E32" s="475"/>
      <c r="F32" s="475"/>
      <c r="G32" s="475"/>
      <c r="H32" s="475"/>
      <c r="I32" s="475"/>
      <c r="J32" s="475"/>
      <c r="K32" s="475"/>
      <c r="L32" s="475"/>
      <c r="M32" s="475"/>
      <c r="N32" s="475"/>
      <c r="O32" s="476"/>
    </row>
    <row r="33" spans="1:15" ht="30" customHeight="1" x14ac:dyDescent="0.35">
      <c r="A33" s="67" t="s">
        <v>155</v>
      </c>
      <c r="B33" s="261" t="s">
        <v>156</v>
      </c>
      <c r="C33" s="262"/>
      <c r="D33" s="262"/>
      <c r="E33" s="262"/>
      <c r="F33" s="262"/>
      <c r="G33" s="262"/>
      <c r="H33" s="262"/>
      <c r="I33" s="262"/>
      <c r="J33" s="341"/>
      <c r="K33" s="68">
        <v>5</v>
      </c>
      <c r="L33" s="68">
        <f>Working!L139</f>
        <v>5</v>
      </c>
      <c r="M33" s="68">
        <f>Working!M139</f>
        <v>0</v>
      </c>
      <c r="N33" s="68">
        <f>Working!N139</f>
        <v>0</v>
      </c>
      <c r="O33" s="68" t="s">
        <v>96</v>
      </c>
    </row>
    <row r="34" spans="1:15" ht="30" customHeight="1" x14ac:dyDescent="0.35">
      <c r="A34" s="142"/>
      <c r="B34" s="463" t="str">
        <f>Working!B140</f>
        <v>An Animal Presence Log was observed and is on file indication that all crop production areas have been monitored for animal activity.</v>
      </c>
      <c r="C34" s="475"/>
      <c r="D34" s="475"/>
      <c r="E34" s="475"/>
      <c r="F34" s="475"/>
      <c r="G34" s="475"/>
      <c r="H34" s="475"/>
      <c r="I34" s="475"/>
      <c r="J34" s="475"/>
      <c r="K34" s="475"/>
      <c r="L34" s="475"/>
      <c r="M34" s="475"/>
      <c r="N34" s="475"/>
      <c r="O34" s="476"/>
    </row>
    <row r="35" spans="1:15" ht="45" customHeight="1" x14ac:dyDescent="0.35">
      <c r="A35" s="67" t="s">
        <v>157</v>
      </c>
      <c r="B35" s="261" t="s">
        <v>158</v>
      </c>
      <c r="C35" s="262"/>
      <c r="D35" s="262"/>
      <c r="E35" s="262"/>
      <c r="F35" s="262"/>
      <c r="G35" s="262"/>
      <c r="H35" s="262"/>
      <c r="I35" s="262"/>
      <c r="J35" s="341"/>
      <c r="K35" s="68">
        <v>5</v>
      </c>
      <c r="L35" s="68">
        <f>Working!L141</f>
        <v>5</v>
      </c>
      <c r="M35" s="68">
        <f>Working!M141</f>
        <v>0</v>
      </c>
      <c r="N35" s="68">
        <f>Working!N141</f>
        <v>0</v>
      </c>
      <c r="O35" s="68" t="s">
        <v>96</v>
      </c>
    </row>
    <row r="36" spans="1:15" ht="30" customHeight="1" x14ac:dyDescent="0.35">
      <c r="A36" s="142"/>
      <c r="B36" s="463" t="str">
        <f>Working!B142</f>
        <v xml:space="preserve">Measures are in place to reduce the opportunity for wild and/or domestic animals from entering crop production areas. </v>
      </c>
      <c r="C36" s="475"/>
      <c r="D36" s="475"/>
      <c r="E36" s="475"/>
      <c r="F36" s="475"/>
      <c r="G36" s="475"/>
      <c r="H36" s="475"/>
      <c r="I36" s="475"/>
      <c r="J36" s="475"/>
      <c r="K36" s="475"/>
      <c r="L36" s="475"/>
      <c r="M36" s="475"/>
      <c r="N36" s="475"/>
      <c r="O36" s="476"/>
    </row>
    <row r="37" spans="1:15" ht="30" customHeight="1" x14ac:dyDescent="0.35">
      <c r="A37" s="358" t="s">
        <v>159</v>
      </c>
      <c r="B37" s="358"/>
      <c r="C37" s="358"/>
      <c r="D37" s="358"/>
      <c r="E37" s="358"/>
      <c r="F37" s="358"/>
      <c r="G37" s="358"/>
      <c r="H37" s="358"/>
      <c r="I37" s="358"/>
      <c r="J37" s="358"/>
      <c r="K37" s="358"/>
      <c r="L37" s="358"/>
      <c r="M37" s="358"/>
      <c r="N37" s="358"/>
      <c r="O37" s="358"/>
    </row>
    <row r="38" spans="1:15" ht="15" customHeight="1" x14ac:dyDescent="0.35">
      <c r="A38" s="384" t="s">
        <v>160</v>
      </c>
      <c r="B38" s="384"/>
      <c r="C38" s="384"/>
      <c r="D38" s="384"/>
      <c r="E38" s="384"/>
      <c r="F38" s="384"/>
      <c r="G38" s="384"/>
      <c r="H38" s="384"/>
      <c r="I38" s="384"/>
      <c r="J38" s="384"/>
      <c r="K38" s="384"/>
      <c r="L38" s="384"/>
      <c r="M38" s="384"/>
      <c r="N38" s="384"/>
      <c r="O38" s="384"/>
    </row>
    <row r="39" spans="1:15" ht="15" customHeight="1" x14ac:dyDescent="0.55000000000000004">
      <c r="A39" s="95"/>
      <c r="B39" s="95"/>
      <c r="C39" s="230" t="s">
        <v>161</v>
      </c>
      <c r="D39" s="380"/>
      <c r="E39" s="385" t="s">
        <v>162</v>
      </c>
      <c r="F39" s="315"/>
      <c r="G39" s="315"/>
      <c r="H39" s="315"/>
      <c r="I39" s="315"/>
      <c r="J39" s="315"/>
      <c r="K39" s="315"/>
      <c r="L39" s="315"/>
      <c r="M39" s="315"/>
      <c r="N39" s="315"/>
      <c r="O39" s="315"/>
    </row>
    <row r="40" spans="1:15" ht="15" customHeight="1" x14ac:dyDescent="0.4">
      <c r="A40" s="35"/>
      <c r="B40" s="35"/>
      <c r="C40" s="380"/>
      <c r="D40" s="380"/>
      <c r="E40" s="315"/>
      <c r="F40" s="315"/>
      <c r="G40" s="315"/>
      <c r="H40" s="315"/>
      <c r="I40" s="315"/>
      <c r="J40" s="315"/>
      <c r="K40" s="315"/>
      <c r="L40" s="315"/>
      <c r="M40" s="315"/>
      <c r="N40" s="315"/>
      <c r="O40" s="315"/>
    </row>
    <row r="41" spans="1:15" ht="5.2" customHeight="1" x14ac:dyDescent="0.4">
      <c r="A41" s="35"/>
      <c r="B41" s="35"/>
      <c r="C41" s="166"/>
      <c r="D41" s="166"/>
      <c r="E41" s="168"/>
      <c r="F41" s="168"/>
      <c r="G41" s="168"/>
      <c r="H41" s="168"/>
      <c r="I41" s="168"/>
      <c r="J41" s="168"/>
      <c r="K41" s="168"/>
      <c r="L41" s="168"/>
      <c r="M41" s="168"/>
      <c r="N41" s="168"/>
      <c r="O41" s="168"/>
    </row>
    <row r="42" spans="1:15" ht="19.5" customHeight="1" x14ac:dyDescent="0.35">
      <c r="A42" s="501" t="str">
        <f>Working!A148</f>
        <v>Option C</v>
      </c>
      <c r="B42" s="501"/>
      <c r="C42" s="230" t="s">
        <v>163</v>
      </c>
      <c r="D42" s="380"/>
      <c r="E42" s="385" t="s">
        <v>164</v>
      </c>
      <c r="F42" s="387"/>
      <c r="G42" s="387"/>
      <c r="H42" s="387"/>
      <c r="I42" s="387"/>
      <c r="J42" s="387"/>
      <c r="K42" s="387"/>
      <c r="L42" s="387"/>
      <c r="M42" s="387"/>
      <c r="N42" s="387"/>
      <c r="O42" s="387"/>
    </row>
    <row r="43" spans="1:15" ht="15" customHeight="1" x14ac:dyDescent="0.4">
      <c r="A43" s="35"/>
      <c r="B43" s="35"/>
      <c r="C43" s="380"/>
      <c r="D43" s="380"/>
      <c r="E43" s="387"/>
      <c r="F43" s="387"/>
      <c r="G43" s="387"/>
      <c r="H43" s="387"/>
      <c r="I43" s="387"/>
      <c r="J43" s="387"/>
      <c r="K43" s="387"/>
      <c r="L43" s="387"/>
      <c r="M43" s="387"/>
      <c r="N43" s="387"/>
      <c r="O43" s="387"/>
    </row>
    <row r="44" spans="1:15" ht="5.2" customHeight="1" x14ac:dyDescent="0.4">
      <c r="A44" s="35"/>
      <c r="B44" s="35"/>
      <c r="C44" s="166"/>
      <c r="D44" s="166"/>
      <c r="E44" s="169"/>
      <c r="F44" s="169"/>
      <c r="G44" s="169"/>
      <c r="H44" s="169"/>
      <c r="I44" s="169"/>
      <c r="J44" s="169"/>
      <c r="K44" s="169"/>
      <c r="L44" s="169"/>
      <c r="M44" s="169"/>
      <c r="N44" s="169"/>
      <c r="O44" s="169"/>
    </row>
    <row r="45" spans="1:15" ht="15" customHeight="1" x14ac:dyDescent="0.55000000000000004">
      <c r="A45" s="95"/>
      <c r="B45" s="95"/>
      <c r="C45" s="230" t="s">
        <v>165</v>
      </c>
      <c r="D45" s="380"/>
      <c r="E45" s="381" t="s">
        <v>166</v>
      </c>
      <c r="F45" s="382"/>
      <c r="G45" s="382"/>
      <c r="H45" s="382"/>
      <c r="I45" s="382"/>
      <c r="J45" s="382"/>
      <c r="K45" s="382"/>
      <c r="L45" s="382"/>
      <c r="M45" s="382"/>
      <c r="N45" s="382"/>
      <c r="O45" s="382"/>
    </row>
    <row r="46" spans="1:15" ht="15" customHeight="1" x14ac:dyDescent="0.4">
      <c r="A46" s="35"/>
      <c r="B46" s="35"/>
      <c r="C46" s="380"/>
      <c r="D46" s="380"/>
      <c r="E46" s="382"/>
      <c r="F46" s="382"/>
      <c r="G46" s="382"/>
      <c r="H46" s="382"/>
      <c r="I46" s="382"/>
      <c r="J46" s="382"/>
      <c r="K46" s="382"/>
      <c r="L46" s="382"/>
      <c r="M46" s="382"/>
      <c r="N46" s="382"/>
      <c r="O46" s="382"/>
    </row>
    <row r="47" spans="1:15" ht="5.2" customHeight="1" x14ac:dyDescent="0.4">
      <c r="A47" s="35"/>
      <c r="B47" s="35"/>
      <c r="C47" s="166"/>
      <c r="D47" s="166"/>
      <c r="E47" s="167"/>
      <c r="F47" s="167"/>
      <c r="G47" s="167"/>
      <c r="H47" s="167"/>
      <c r="I47" s="167"/>
      <c r="J47" s="167"/>
      <c r="K47" s="167"/>
      <c r="L47" s="167"/>
      <c r="M47" s="167"/>
      <c r="N47" s="167"/>
      <c r="O47" s="167"/>
    </row>
    <row r="48" spans="1:15" s="15" customFormat="1" ht="60" customHeight="1" x14ac:dyDescent="0.35">
      <c r="A48" s="383" t="s">
        <v>167</v>
      </c>
      <c r="B48" s="381"/>
      <c r="C48" s="381"/>
      <c r="D48" s="381"/>
      <c r="E48" s="381"/>
      <c r="F48" s="381"/>
      <c r="G48" s="381"/>
      <c r="H48" s="381"/>
      <c r="I48" s="381"/>
      <c r="J48" s="381"/>
      <c r="K48" s="381"/>
      <c r="L48" s="381"/>
      <c r="M48" s="381"/>
      <c r="N48" s="381"/>
      <c r="O48" s="381"/>
    </row>
    <row r="49" spans="1:15" ht="15" customHeight="1" x14ac:dyDescent="0.4">
      <c r="A49" s="376" t="s">
        <v>168</v>
      </c>
      <c r="B49" s="377"/>
      <c r="C49" s="377"/>
      <c r="D49" s="377"/>
      <c r="E49" s="377"/>
      <c r="F49" s="377"/>
      <c r="G49" s="377"/>
      <c r="H49" s="377"/>
      <c r="I49" s="377"/>
      <c r="J49" s="378"/>
      <c r="K49" s="41" t="s">
        <v>74</v>
      </c>
      <c r="L49" s="165" t="s">
        <v>10</v>
      </c>
      <c r="M49" s="165" t="s">
        <v>75</v>
      </c>
      <c r="N49" s="165" t="s">
        <v>45</v>
      </c>
      <c r="O49" s="165" t="s">
        <v>76</v>
      </c>
    </row>
    <row r="50" spans="1:15" ht="45" customHeight="1" x14ac:dyDescent="0.35">
      <c r="A50" s="61" t="s">
        <v>169</v>
      </c>
      <c r="B50" s="355" t="s">
        <v>170</v>
      </c>
      <c r="C50" s="356"/>
      <c r="D50" s="356"/>
      <c r="E50" s="356"/>
      <c r="F50" s="356"/>
      <c r="G50" s="356"/>
      <c r="H50" s="356"/>
      <c r="I50" s="356"/>
      <c r="J50" s="357"/>
      <c r="K50" s="68">
        <v>10</v>
      </c>
      <c r="L50" s="68">
        <f>Working!L156</f>
        <v>0</v>
      </c>
      <c r="M50" s="68">
        <f>Working!M156</f>
        <v>0</v>
      </c>
      <c r="N50" s="73"/>
      <c r="O50" s="68" t="s">
        <v>96</v>
      </c>
    </row>
    <row r="51" spans="1:15" ht="30" customHeight="1" x14ac:dyDescent="0.35">
      <c r="A51" s="142"/>
      <c r="B51" s="463">
        <f>Working!B157</f>
        <v>0</v>
      </c>
      <c r="C51" s="475"/>
      <c r="D51" s="475"/>
      <c r="E51" s="475"/>
      <c r="F51" s="475"/>
      <c r="G51" s="475"/>
      <c r="H51" s="475"/>
      <c r="I51" s="475"/>
      <c r="J51" s="475"/>
      <c r="K51" s="475"/>
      <c r="L51" s="475"/>
      <c r="M51" s="475"/>
      <c r="N51" s="475"/>
      <c r="O51" s="476"/>
    </row>
    <row r="52" spans="1:15" ht="30" customHeight="1" x14ac:dyDescent="0.35">
      <c r="A52" s="61" t="s">
        <v>171</v>
      </c>
      <c r="B52" s="261" t="s">
        <v>172</v>
      </c>
      <c r="C52" s="262"/>
      <c r="D52" s="262"/>
      <c r="E52" s="262"/>
      <c r="F52" s="262"/>
      <c r="G52" s="262"/>
      <c r="H52" s="262"/>
      <c r="I52" s="262"/>
      <c r="J52" s="341"/>
      <c r="K52" s="68">
        <v>10</v>
      </c>
      <c r="L52" s="68">
        <f>Working!L158</f>
        <v>0</v>
      </c>
      <c r="M52" s="68">
        <f>Working!M158</f>
        <v>0</v>
      </c>
      <c r="N52" s="73"/>
      <c r="O52" s="68" t="s">
        <v>96</v>
      </c>
    </row>
    <row r="53" spans="1:15" ht="30" customHeight="1" x14ac:dyDescent="0.35">
      <c r="A53" s="142"/>
      <c r="B53" s="463">
        <f>Working!B159</f>
        <v>0</v>
      </c>
      <c r="C53" s="475"/>
      <c r="D53" s="475"/>
      <c r="E53" s="475"/>
      <c r="F53" s="475"/>
      <c r="G53" s="475"/>
      <c r="H53" s="475"/>
      <c r="I53" s="475"/>
      <c r="J53" s="475"/>
      <c r="K53" s="475"/>
      <c r="L53" s="475"/>
      <c r="M53" s="475"/>
      <c r="N53" s="475"/>
      <c r="O53" s="476"/>
    </row>
    <row r="54" spans="1:15" ht="30" customHeight="1" x14ac:dyDescent="0.4">
      <c r="A54" s="55"/>
      <c r="B54" s="56"/>
      <c r="C54" s="57"/>
      <c r="D54" s="57"/>
      <c r="E54" s="57"/>
      <c r="F54" s="57"/>
      <c r="G54" s="57"/>
      <c r="H54" s="57"/>
      <c r="I54" s="57"/>
      <c r="J54" s="57"/>
      <c r="K54" s="57"/>
      <c r="L54" s="57"/>
      <c r="M54" s="57"/>
      <c r="N54" s="57"/>
      <c r="O54" s="57"/>
    </row>
    <row r="55" spans="1:15" ht="15" customHeight="1" x14ac:dyDescent="0.4">
      <c r="A55" s="376" t="s">
        <v>168</v>
      </c>
      <c r="B55" s="377"/>
      <c r="C55" s="377"/>
      <c r="D55" s="377"/>
      <c r="E55" s="377"/>
      <c r="F55" s="377"/>
      <c r="G55" s="377"/>
      <c r="H55" s="377"/>
      <c r="I55" s="377"/>
      <c r="J55" s="378"/>
      <c r="K55" s="41" t="s">
        <v>74</v>
      </c>
      <c r="L55" s="165" t="s">
        <v>10</v>
      </c>
      <c r="M55" s="165" t="s">
        <v>75</v>
      </c>
      <c r="N55" s="165" t="s">
        <v>45</v>
      </c>
      <c r="O55" s="165" t="s">
        <v>76</v>
      </c>
    </row>
    <row r="56" spans="1:15" ht="62.25" customHeight="1" x14ac:dyDescent="0.35">
      <c r="A56" s="61" t="s">
        <v>173</v>
      </c>
      <c r="B56" s="261" t="s">
        <v>507</v>
      </c>
      <c r="C56" s="262"/>
      <c r="D56" s="262"/>
      <c r="E56" s="262"/>
      <c r="F56" s="262"/>
      <c r="G56" s="262"/>
      <c r="H56" s="262"/>
      <c r="I56" s="262"/>
      <c r="J56" s="341"/>
      <c r="K56" s="68">
        <v>10</v>
      </c>
      <c r="L56" s="68">
        <f>Working!L162</f>
        <v>0</v>
      </c>
      <c r="M56" s="68">
        <f>Working!M162</f>
        <v>0</v>
      </c>
      <c r="N56" s="68">
        <f>Working!N162</f>
        <v>0</v>
      </c>
      <c r="O56" s="68" t="s">
        <v>96</v>
      </c>
    </row>
    <row r="57" spans="1:15" ht="30" customHeight="1" x14ac:dyDescent="0.35">
      <c r="A57" s="142"/>
      <c r="B57" s="463">
        <f>Working!B163</f>
        <v>0</v>
      </c>
      <c r="C57" s="475"/>
      <c r="D57" s="475"/>
      <c r="E57" s="475"/>
      <c r="F57" s="475"/>
      <c r="G57" s="475"/>
      <c r="H57" s="475"/>
      <c r="I57" s="475"/>
      <c r="J57" s="475"/>
      <c r="K57" s="475"/>
      <c r="L57" s="475"/>
      <c r="M57" s="475"/>
      <c r="N57" s="475"/>
      <c r="O57" s="476"/>
    </row>
    <row r="58" spans="1:15" ht="15" customHeight="1" x14ac:dyDescent="0.35">
      <c r="A58" s="62" t="s">
        <v>175</v>
      </c>
      <c r="B58" s="283" t="s">
        <v>176</v>
      </c>
      <c r="C58" s="284"/>
      <c r="D58" s="284"/>
      <c r="E58" s="284"/>
      <c r="F58" s="284"/>
      <c r="G58" s="284"/>
      <c r="H58" s="284"/>
      <c r="I58" s="284"/>
      <c r="J58" s="379"/>
      <c r="K58" s="75">
        <v>5</v>
      </c>
      <c r="L58" s="68">
        <f>Working!L164</f>
        <v>0</v>
      </c>
      <c r="M58" s="68">
        <f>Working!M164</f>
        <v>0</v>
      </c>
      <c r="N58" s="68">
        <f>Working!N164</f>
        <v>0</v>
      </c>
      <c r="O58" s="75"/>
    </row>
    <row r="59" spans="1:15" ht="30" customHeight="1" x14ac:dyDescent="0.35">
      <c r="A59" s="142"/>
      <c r="B59" s="480">
        <f>Working!B165</f>
        <v>0</v>
      </c>
      <c r="C59" s="481"/>
      <c r="D59" s="481"/>
      <c r="E59" s="481"/>
      <c r="F59" s="481"/>
      <c r="G59" s="481"/>
      <c r="H59" s="481"/>
      <c r="I59" s="481"/>
      <c r="J59" s="481"/>
      <c r="K59" s="481"/>
      <c r="L59" s="481"/>
      <c r="M59" s="481"/>
      <c r="N59" s="481"/>
      <c r="O59" s="482"/>
    </row>
    <row r="60" spans="1:15" ht="31.5" customHeight="1" x14ac:dyDescent="0.4">
      <c r="A60" s="373" t="s">
        <v>177</v>
      </c>
      <c r="B60" s="374"/>
      <c r="C60" s="374"/>
      <c r="D60" s="374"/>
      <c r="E60" s="374"/>
      <c r="F60" s="374"/>
      <c r="G60" s="374"/>
      <c r="H60" s="374"/>
      <c r="I60" s="374"/>
      <c r="J60" s="375"/>
      <c r="K60" s="41" t="s">
        <v>74</v>
      </c>
      <c r="L60" s="165" t="s">
        <v>10</v>
      </c>
      <c r="M60" s="165" t="s">
        <v>75</v>
      </c>
      <c r="N60" s="165" t="s">
        <v>45</v>
      </c>
      <c r="O60" s="165" t="s">
        <v>76</v>
      </c>
    </row>
    <row r="61" spans="1:15" ht="30" customHeight="1" x14ac:dyDescent="0.35">
      <c r="A61" s="61" t="s">
        <v>178</v>
      </c>
      <c r="B61" s="261" t="s">
        <v>179</v>
      </c>
      <c r="C61" s="262"/>
      <c r="D61" s="262"/>
      <c r="E61" s="262"/>
      <c r="F61" s="262"/>
      <c r="G61" s="262"/>
      <c r="H61" s="262"/>
      <c r="I61" s="262"/>
      <c r="J61" s="341"/>
      <c r="K61" s="68">
        <v>10</v>
      </c>
      <c r="L61" s="68">
        <f>Working!L167</f>
        <v>0</v>
      </c>
      <c r="M61" s="68">
        <f>Working!M167</f>
        <v>0</v>
      </c>
      <c r="N61" s="73"/>
      <c r="O61" s="68" t="s">
        <v>96</v>
      </c>
    </row>
    <row r="62" spans="1:15" ht="30" customHeight="1" x14ac:dyDescent="0.35">
      <c r="A62" s="142"/>
      <c r="B62" s="463">
        <f>Working!B168</f>
        <v>0</v>
      </c>
      <c r="C62" s="475"/>
      <c r="D62" s="475"/>
      <c r="E62" s="475"/>
      <c r="F62" s="475"/>
      <c r="G62" s="475"/>
      <c r="H62" s="475"/>
      <c r="I62" s="475"/>
      <c r="J62" s="475"/>
      <c r="K62" s="475"/>
      <c r="L62" s="475"/>
      <c r="M62" s="475"/>
      <c r="N62" s="475"/>
      <c r="O62" s="476"/>
    </row>
    <row r="63" spans="1:15" ht="60" customHeight="1" x14ac:dyDescent="0.35">
      <c r="A63" s="61" t="s">
        <v>180</v>
      </c>
      <c r="B63" s="261" t="s">
        <v>181</v>
      </c>
      <c r="C63" s="262"/>
      <c r="D63" s="262"/>
      <c r="E63" s="262"/>
      <c r="F63" s="262"/>
      <c r="G63" s="262"/>
      <c r="H63" s="262"/>
      <c r="I63" s="262"/>
      <c r="J63" s="341"/>
      <c r="K63" s="68">
        <v>10</v>
      </c>
      <c r="L63" s="68">
        <f>Working!L169</f>
        <v>0</v>
      </c>
      <c r="M63" s="68">
        <f>Working!M169</f>
        <v>0</v>
      </c>
      <c r="N63" s="73"/>
      <c r="O63" s="68" t="s">
        <v>79</v>
      </c>
    </row>
    <row r="64" spans="1:15" ht="30" customHeight="1" x14ac:dyDescent="0.35">
      <c r="A64" s="142"/>
      <c r="B64" s="463">
        <f>Working!B170</f>
        <v>0</v>
      </c>
      <c r="C64" s="475"/>
      <c r="D64" s="475"/>
      <c r="E64" s="475"/>
      <c r="F64" s="475"/>
      <c r="G64" s="475"/>
      <c r="H64" s="475"/>
      <c r="I64" s="475"/>
      <c r="J64" s="475"/>
      <c r="K64" s="475"/>
      <c r="L64" s="475"/>
      <c r="M64" s="475"/>
      <c r="N64" s="475"/>
      <c r="O64" s="476"/>
    </row>
    <row r="65" spans="1:15" ht="45.75" customHeight="1" x14ac:dyDescent="0.35">
      <c r="A65" s="61" t="s">
        <v>182</v>
      </c>
      <c r="B65" s="261" t="s">
        <v>183</v>
      </c>
      <c r="C65" s="262"/>
      <c r="D65" s="262"/>
      <c r="E65" s="262"/>
      <c r="F65" s="262"/>
      <c r="G65" s="262"/>
      <c r="H65" s="262"/>
      <c r="I65" s="262"/>
      <c r="J65" s="341"/>
      <c r="K65" s="68">
        <v>10</v>
      </c>
      <c r="L65" s="68">
        <f>Working!L171</f>
        <v>0</v>
      </c>
      <c r="M65" s="68">
        <f>Working!M171</f>
        <v>0</v>
      </c>
      <c r="N65" s="68">
        <f>Working!N171</f>
        <v>0</v>
      </c>
      <c r="O65" s="68"/>
    </row>
    <row r="66" spans="1:15" ht="30" customHeight="1" x14ac:dyDescent="0.35">
      <c r="A66" s="142"/>
      <c r="B66" s="463">
        <f>Working!B172</f>
        <v>0</v>
      </c>
      <c r="C66" s="475"/>
      <c r="D66" s="475"/>
      <c r="E66" s="475"/>
      <c r="F66" s="475"/>
      <c r="G66" s="475"/>
      <c r="H66" s="475"/>
      <c r="I66" s="475"/>
      <c r="J66" s="475"/>
      <c r="K66" s="475"/>
      <c r="L66" s="475"/>
      <c r="M66" s="475"/>
      <c r="N66" s="475"/>
      <c r="O66" s="476"/>
    </row>
    <row r="67" spans="1:15" ht="30" customHeight="1" x14ac:dyDescent="0.35">
      <c r="A67" s="61" t="s">
        <v>184</v>
      </c>
      <c r="B67" s="352" t="s">
        <v>185</v>
      </c>
      <c r="C67" s="483"/>
      <c r="D67" s="483"/>
      <c r="E67" s="483"/>
      <c r="F67" s="483"/>
      <c r="G67" s="483"/>
      <c r="H67" s="483"/>
      <c r="I67" s="483"/>
      <c r="J67" s="484"/>
      <c r="K67" s="68">
        <v>5</v>
      </c>
      <c r="L67" s="68">
        <f>Working!L173</f>
        <v>0</v>
      </c>
      <c r="M67" s="68">
        <f>Working!M173</f>
        <v>0</v>
      </c>
      <c r="N67" s="63"/>
      <c r="O67" s="68" t="s">
        <v>96</v>
      </c>
    </row>
    <row r="68" spans="1:15" ht="30" customHeight="1" x14ac:dyDescent="0.35">
      <c r="A68" s="142"/>
      <c r="B68" s="463">
        <f>Working!B174</f>
        <v>0</v>
      </c>
      <c r="C68" s="475"/>
      <c r="D68" s="475"/>
      <c r="E68" s="475"/>
      <c r="F68" s="475"/>
      <c r="G68" s="475"/>
      <c r="H68" s="475"/>
      <c r="I68" s="475"/>
      <c r="J68" s="475"/>
      <c r="K68" s="475"/>
      <c r="L68" s="475"/>
      <c r="M68" s="475"/>
      <c r="N68" s="475"/>
      <c r="O68" s="476"/>
    </row>
    <row r="69" spans="1:15" ht="15" customHeight="1" x14ac:dyDescent="0.35">
      <c r="A69" s="370" t="s">
        <v>186</v>
      </c>
      <c r="B69" s="371"/>
      <c r="C69" s="371"/>
      <c r="D69" s="371"/>
      <c r="E69" s="371"/>
      <c r="F69" s="371"/>
      <c r="G69" s="371"/>
      <c r="H69" s="371"/>
      <c r="I69" s="371"/>
      <c r="J69" s="372"/>
      <c r="K69" s="41" t="s">
        <v>74</v>
      </c>
      <c r="L69" s="165" t="s">
        <v>10</v>
      </c>
      <c r="M69" s="165" t="s">
        <v>75</v>
      </c>
      <c r="N69" s="165" t="s">
        <v>45</v>
      </c>
      <c r="O69" s="165" t="s">
        <v>76</v>
      </c>
    </row>
    <row r="70" spans="1:15" ht="28.5" customHeight="1" x14ac:dyDescent="0.35">
      <c r="A70" s="62" t="s">
        <v>187</v>
      </c>
      <c r="B70" s="355" t="s">
        <v>188</v>
      </c>
      <c r="C70" s="356"/>
      <c r="D70" s="356"/>
      <c r="E70" s="356"/>
      <c r="F70" s="356"/>
      <c r="G70" s="356"/>
      <c r="H70" s="356"/>
      <c r="I70" s="356"/>
      <c r="J70" s="357"/>
      <c r="K70" s="75">
        <v>35</v>
      </c>
      <c r="L70" s="68">
        <f>Working!L176</f>
        <v>35</v>
      </c>
      <c r="M70" s="68">
        <f>Working!M176</f>
        <v>0</v>
      </c>
      <c r="N70" s="64"/>
      <c r="O70" s="75" t="s">
        <v>102</v>
      </c>
    </row>
    <row r="71" spans="1:15" ht="30" customHeight="1" x14ac:dyDescent="0.35">
      <c r="A71" s="142"/>
      <c r="B71" s="463">
        <f>Working!B177</f>
        <v>0</v>
      </c>
      <c r="C71" s="475"/>
      <c r="D71" s="475"/>
      <c r="E71" s="475"/>
      <c r="F71" s="475"/>
      <c r="G71" s="475"/>
      <c r="H71" s="475"/>
      <c r="I71" s="475"/>
      <c r="J71" s="475"/>
      <c r="K71" s="475"/>
      <c r="L71" s="475"/>
      <c r="M71" s="475"/>
      <c r="N71" s="475"/>
      <c r="O71" s="476"/>
    </row>
    <row r="72" spans="1:15" ht="30" customHeight="1" x14ac:dyDescent="0.35">
      <c r="A72" s="328" t="s">
        <v>189</v>
      </c>
      <c r="B72" s="328"/>
      <c r="C72" s="328"/>
      <c r="D72" s="328"/>
      <c r="E72" s="328"/>
      <c r="F72" s="328"/>
      <c r="G72" s="328"/>
      <c r="H72" s="328"/>
      <c r="I72" s="328"/>
      <c r="J72" s="328"/>
      <c r="K72" s="328"/>
      <c r="L72" s="328"/>
      <c r="M72" s="328"/>
      <c r="N72" s="328"/>
      <c r="O72" s="328"/>
    </row>
    <row r="73" spans="1:15" ht="15" customHeight="1" x14ac:dyDescent="0.35">
      <c r="A73" s="365" t="s">
        <v>73</v>
      </c>
      <c r="B73" s="366"/>
      <c r="C73" s="366"/>
      <c r="D73" s="366"/>
      <c r="E73" s="366"/>
      <c r="F73" s="366"/>
      <c r="G73" s="366"/>
      <c r="H73" s="366"/>
      <c r="I73" s="366"/>
      <c r="J73" s="367"/>
      <c r="K73" s="41" t="s">
        <v>74</v>
      </c>
      <c r="L73" s="165" t="s">
        <v>10</v>
      </c>
      <c r="M73" s="165" t="s">
        <v>75</v>
      </c>
      <c r="N73" s="165" t="s">
        <v>45</v>
      </c>
      <c r="O73" s="165" t="s">
        <v>76</v>
      </c>
    </row>
    <row r="74" spans="1:15" ht="15" customHeight="1" x14ac:dyDescent="0.35">
      <c r="A74" s="61" t="s">
        <v>190</v>
      </c>
      <c r="B74" s="287" t="s">
        <v>191</v>
      </c>
      <c r="C74" s="288"/>
      <c r="D74" s="288"/>
      <c r="E74" s="288"/>
      <c r="F74" s="288"/>
      <c r="G74" s="288"/>
      <c r="H74" s="288"/>
      <c r="I74" s="288"/>
      <c r="J74" s="369"/>
      <c r="K74" s="68">
        <v>5</v>
      </c>
      <c r="L74" s="68">
        <f>Working!L180</f>
        <v>5</v>
      </c>
      <c r="M74" s="68">
        <f>Working!M180</f>
        <v>0</v>
      </c>
      <c r="N74" s="63"/>
      <c r="O74" s="68" t="s">
        <v>96</v>
      </c>
    </row>
    <row r="75" spans="1:15" ht="30" customHeight="1" x14ac:dyDescent="0.35">
      <c r="A75" s="142"/>
      <c r="B75" s="463" t="str">
        <f>Working!B181</f>
        <v xml:space="preserve">A previous land use risk assessment is on file for each crop production area. </v>
      </c>
      <c r="C75" s="475"/>
      <c r="D75" s="475"/>
      <c r="E75" s="475"/>
      <c r="F75" s="475"/>
      <c r="G75" s="475"/>
      <c r="H75" s="475"/>
      <c r="I75" s="475"/>
      <c r="J75" s="475"/>
      <c r="K75" s="475"/>
      <c r="L75" s="475"/>
      <c r="M75" s="475"/>
      <c r="N75" s="475"/>
      <c r="O75" s="476"/>
    </row>
    <row r="76" spans="1:15" ht="75" customHeight="1" x14ac:dyDescent="0.35">
      <c r="A76" s="61" t="s">
        <v>192</v>
      </c>
      <c r="B76" s="261" t="s">
        <v>193</v>
      </c>
      <c r="C76" s="262"/>
      <c r="D76" s="262"/>
      <c r="E76" s="262"/>
      <c r="F76" s="262"/>
      <c r="G76" s="262"/>
      <c r="H76" s="262"/>
      <c r="I76" s="262"/>
      <c r="J76" s="341"/>
      <c r="K76" s="68">
        <v>10</v>
      </c>
      <c r="L76" s="68">
        <f>Working!L182</f>
        <v>0</v>
      </c>
      <c r="M76" s="68">
        <f>Working!M182</f>
        <v>0</v>
      </c>
      <c r="N76" s="68">
        <f>Working!N182</f>
        <v>10</v>
      </c>
      <c r="O76" s="68" t="s">
        <v>96</v>
      </c>
    </row>
    <row r="77" spans="1:15" ht="30" customHeight="1" x14ac:dyDescent="0.35">
      <c r="A77" s="142"/>
      <c r="B77" s="463" t="str">
        <f>Working!B183</f>
        <v>Crop rotation and land risk assessments on file indicate land use history is low risk for contamination issues.</v>
      </c>
      <c r="C77" s="475"/>
      <c r="D77" s="475"/>
      <c r="E77" s="475"/>
      <c r="F77" s="475"/>
      <c r="G77" s="475"/>
      <c r="H77" s="475"/>
      <c r="I77" s="475"/>
      <c r="J77" s="475"/>
      <c r="K77" s="475"/>
      <c r="L77" s="475"/>
      <c r="M77" s="475"/>
      <c r="N77" s="475"/>
      <c r="O77" s="476"/>
    </row>
    <row r="78" spans="1:15" ht="30" customHeight="1" x14ac:dyDescent="0.35">
      <c r="A78" s="62" t="s">
        <v>194</v>
      </c>
      <c r="B78" s="355" t="s">
        <v>195</v>
      </c>
      <c r="C78" s="356"/>
      <c r="D78" s="356"/>
      <c r="E78" s="356"/>
      <c r="F78" s="356"/>
      <c r="G78" s="356"/>
      <c r="H78" s="356"/>
      <c r="I78" s="356"/>
      <c r="J78" s="357"/>
      <c r="K78" s="75">
        <v>5</v>
      </c>
      <c r="L78" s="68">
        <f>Working!L186</f>
        <v>0</v>
      </c>
      <c r="M78" s="68">
        <f>Working!M186</f>
        <v>0</v>
      </c>
      <c r="N78" s="68">
        <f>Working!N186</f>
        <v>5</v>
      </c>
      <c r="O78" s="75" t="s">
        <v>96</v>
      </c>
    </row>
    <row r="79" spans="1:15" ht="30" customHeight="1" x14ac:dyDescent="0.35">
      <c r="A79" s="142"/>
      <c r="B79" s="436" t="str">
        <f>Working!B187</f>
        <v xml:space="preserve">Land history shows no previous history of flooding.  Evidence of flooding not observed. </v>
      </c>
      <c r="C79" s="436"/>
      <c r="D79" s="436"/>
      <c r="E79" s="436"/>
      <c r="F79" s="436"/>
      <c r="G79" s="436"/>
      <c r="H79" s="436"/>
      <c r="I79" s="436"/>
      <c r="J79" s="436"/>
      <c r="K79" s="436"/>
      <c r="L79" s="436"/>
      <c r="M79" s="436"/>
      <c r="N79" s="436"/>
      <c r="O79" s="436"/>
    </row>
    <row r="80" spans="1:15" ht="30" customHeight="1" x14ac:dyDescent="0.35">
      <c r="A80" s="493" t="s">
        <v>91</v>
      </c>
      <c r="B80" s="493"/>
      <c r="C80" s="493"/>
      <c r="D80" s="493"/>
      <c r="E80" s="493"/>
      <c r="F80" s="493"/>
      <c r="G80" s="493"/>
      <c r="H80" s="493"/>
      <c r="I80" s="493"/>
      <c r="J80" s="493"/>
      <c r="K80" s="493"/>
      <c r="L80" s="493"/>
      <c r="M80" s="493"/>
      <c r="N80" s="493"/>
      <c r="O80" s="493"/>
    </row>
    <row r="81" spans="1:17" ht="15" customHeight="1" x14ac:dyDescent="0.35">
      <c r="A81" s="391" t="s">
        <v>73</v>
      </c>
      <c r="B81" s="391"/>
      <c r="C81" s="391"/>
      <c r="D81" s="391"/>
      <c r="E81" s="391"/>
      <c r="F81" s="391"/>
      <c r="G81" s="391"/>
      <c r="H81" s="391"/>
      <c r="I81" s="391"/>
      <c r="J81" s="391"/>
      <c r="K81" s="41" t="s">
        <v>74</v>
      </c>
      <c r="L81" s="165" t="s">
        <v>10</v>
      </c>
      <c r="M81" s="165" t="s">
        <v>75</v>
      </c>
      <c r="N81" s="165" t="s">
        <v>45</v>
      </c>
      <c r="O81" s="165" t="s">
        <v>76</v>
      </c>
    </row>
    <row r="82" spans="1:17" ht="30" customHeight="1" x14ac:dyDescent="0.35">
      <c r="A82" s="65" t="s">
        <v>196</v>
      </c>
      <c r="B82" s="261" t="s">
        <v>197</v>
      </c>
      <c r="C82" s="262"/>
      <c r="D82" s="262"/>
      <c r="E82" s="262"/>
      <c r="F82" s="262"/>
      <c r="G82" s="262"/>
      <c r="H82" s="262"/>
      <c r="I82" s="262"/>
      <c r="J82" s="341"/>
      <c r="K82" s="68">
        <v>10</v>
      </c>
      <c r="L82" s="68">
        <f>Working!L190</f>
        <v>10</v>
      </c>
      <c r="M82" s="68">
        <f>Working!M190</f>
        <v>0</v>
      </c>
      <c r="N82" s="68">
        <f>Working!N190</f>
        <v>0</v>
      </c>
      <c r="O82" s="68" t="s">
        <v>96</v>
      </c>
    </row>
    <row r="83" spans="1:17" ht="30" customHeight="1" x14ac:dyDescent="0.35">
      <c r="A83" s="142"/>
      <c r="B83" s="494" t="str">
        <f>Working!B191</f>
        <v>All crop production areas are identified by a field name.</v>
      </c>
      <c r="C83" s="495"/>
      <c r="D83" s="495"/>
      <c r="E83" s="495"/>
      <c r="F83" s="495"/>
      <c r="G83" s="495"/>
      <c r="H83" s="495"/>
      <c r="I83" s="495"/>
      <c r="J83" s="495"/>
      <c r="K83" s="495"/>
      <c r="L83" s="495"/>
      <c r="M83" s="495"/>
      <c r="N83" s="495"/>
      <c r="O83" s="496"/>
    </row>
    <row r="84" spans="1:17" ht="11.25" customHeight="1" x14ac:dyDescent="0.4">
      <c r="A84" s="282"/>
      <c r="B84" s="282"/>
      <c r="C84" s="282"/>
      <c r="D84" s="282"/>
      <c r="E84" s="282"/>
      <c r="F84" s="282"/>
      <c r="G84" s="282"/>
      <c r="H84" s="282"/>
      <c r="I84" s="282"/>
      <c r="J84" s="282"/>
      <c r="K84" s="282"/>
      <c r="L84" s="282"/>
      <c r="M84" s="282"/>
      <c r="N84" s="282"/>
      <c r="O84" s="282"/>
      <c r="P84" s="6"/>
    </row>
    <row r="85" spans="1:17" ht="15" customHeight="1" x14ac:dyDescent="0.4">
      <c r="A85" s="318" t="s">
        <v>125</v>
      </c>
      <c r="B85" s="319"/>
      <c r="C85" s="319"/>
      <c r="D85" s="212"/>
      <c r="E85" s="212"/>
      <c r="F85" s="212"/>
      <c r="G85" s="212"/>
      <c r="H85" s="212"/>
      <c r="I85" s="212"/>
      <c r="J85" s="212"/>
      <c r="K85" s="212"/>
      <c r="L85" s="212"/>
      <c r="M85" s="212"/>
      <c r="N85" s="212"/>
      <c r="O85" s="213"/>
    </row>
    <row r="86" spans="1:17" ht="60" customHeight="1" x14ac:dyDescent="0.35">
      <c r="A86" s="472">
        <f>Working!A194</f>
        <v>0</v>
      </c>
      <c r="B86" s="473"/>
      <c r="C86" s="473"/>
      <c r="D86" s="473"/>
      <c r="E86" s="473"/>
      <c r="F86" s="473"/>
      <c r="G86" s="473"/>
      <c r="H86" s="473"/>
      <c r="I86" s="473"/>
      <c r="J86" s="473"/>
      <c r="K86" s="473"/>
      <c r="L86" s="473"/>
      <c r="M86" s="473"/>
      <c r="N86" s="473"/>
      <c r="O86" s="474"/>
    </row>
    <row r="87" spans="1:17" ht="60" customHeight="1" x14ac:dyDescent="0.35">
      <c r="A87" s="472">
        <f>Working!A195</f>
        <v>0</v>
      </c>
      <c r="B87" s="473"/>
      <c r="C87" s="473"/>
      <c r="D87" s="473"/>
      <c r="E87" s="473"/>
      <c r="F87" s="473"/>
      <c r="G87" s="473"/>
      <c r="H87" s="473"/>
      <c r="I87" s="473"/>
      <c r="J87" s="473"/>
      <c r="K87" s="473"/>
      <c r="L87" s="473"/>
      <c r="M87" s="473"/>
      <c r="N87" s="473"/>
      <c r="O87" s="474"/>
    </row>
    <row r="88" spans="1:17" ht="60" customHeight="1" x14ac:dyDescent="0.35">
      <c r="A88" s="472">
        <f>Working!A196</f>
        <v>0</v>
      </c>
      <c r="B88" s="473"/>
      <c r="C88" s="473"/>
      <c r="D88" s="473"/>
      <c r="E88" s="473"/>
      <c r="F88" s="473"/>
      <c r="G88" s="473"/>
      <c r="H88" s="473"/>
      <c r="I88" s="473"/>
      <c r="J88" s="473"/>
      <c r="K88" s="473"/>
      <c r="L88" s="473"/>
      <c r="M88" s="473"/>
      <c r="N88" s="473"/>
      <c r="O88" s="474"/>
    </row>
    <row r="89" spans="1:17" ht="60" customHeight="1" x14ac:dyDescent="0.35">
      <c r="A89" s="472">
        <f>Working!A197</f>
        <v>0</v>
      </c>
      <c r="B89" s="473"/>
      <c r="C89" s="473"/>
      <c r="D89" s="473"/>
      <c r="E89" s="473"/>
      <c r="F89" s="473"/>
      <c r="G89" s="473"/>
      <c r="H89" s="473"/>
      <c r="I89" s="473"/>
      <c r="J89" s="473"/>
      <c r="K89" s="473"/>
      <c r="L89" s="473"/>
      <c r="M89" s="473"/>
      <c r="N89" s="473"/>
      <c r="O89" s="474"/>
    </row>
    <row r="90" spans="1:17" ht="60" customHeight="1" x14ac:dyDescent="0.35">
      <c r="A90" s="436">
        <f>Working!A198</f>
        <v>0</v>
      </c>
      <c r="B90" s="436"/>
      <c r="C90" s="436"/>
      <c r="D90" s="436"/>
      <c r="E90" s="436"/>
      <c r="F90" s="436"/>
      <c r="G90" s="436"/>
      <c r="H90" s="436"/>
      <c r="I90" s="436"/>
      <c r="J90" s="436"/>
      <c r="K90" s="436"/>
      <c r="L90" s="436"/>
      <c r="M90" s="436"/>
      <c r="N90" s="436"/>
      <c r="O90" s="436"/>
      <c r="Q90" s="1"/>
    </row>
    <row r="91" spans="1:17" ht="27" customHeight="1" x14ac:dyDescent="0.35">
      <c r="A91" s="471" t="str">
        <f>Working!A199</f>
        <v xml:space="preserve"> </v>
      </c>
      <c r="B91" s="471"/>
      <c r="C91" s="471"/>
      <c r="D91" s="471"/>
      <c r="E91" s="471"/>
      <c r="F91" s="471"/>
      <c r="G91" s="471"/>
      <c r="H91" s="471"/>
      <c r="I91" s="471"/>
      <c r="J91" s="471"/>
      <c r="K91" s="471"/>
      <c r="L91" s="471"/>
      <c r="M91" s="471"/>
      <c r="N91" s="471"/>
      <c r="O91" s="471"/>
      <c r="Q91" s="1"/>
    </row>
    <row r="92" spans="1:17" ht="1.05" customHeight="1" x14ac:dyDescent="0.35">
      <c r="A92" s="497" t="str">
        <f>Working!A200</f>
        <v xml:space="preserve"> </v>
      </c>
      <c r="B92" s="471"/>
      <c r="C92" s="471"/>
      <c r="D92" s="471"/>
      <c r="E92" s="471"/>
      <c r="F92" s="471"/>
      <c r="G92" s="471"/>
      <c r="H92" s="471"/>
      <c r="I92" s="471"/>
      <c r="J92" s="471"/>
      <c r="K92" s="471"/>
      <c r="L92" s="471"/>
      <c r="M92" s="471"/>
      <c r="N92" s="471"/>
      <c r="O92" s="498"/>
      <c r="Q92" s="1"/>
    </row>
    <row r="93" spans="1:17" ht="1.05" customHeight="1" x14ac:dyDescent="0.4">
      <c r="A93" s="440"/>
      <c r="B93" s="440"/>
      <c r="C93" s="440"/>
      <c r="D93" s="440"/>
      <c r="E93" s="440"/>
      <c r="F93" s="440"/>
      <c r="G93" s="440"/>
      <c r="H93" s="440"/>
      <c r="I93" s="440"/>
      <c r="J93" s="440"/>
      <c r="K93" s="440"/>
      <c r="L93" s="440"/>
      <c r="M93" s="440"/>
      <c r="N93" s="440"/>
      <c r="O93" s="440"/>
    </row>
    <row r="94" spans="1:17" ht="27" customHeight="1" thickBot="1" x14ac:dyDescent="0.45">
      <c r="A94" s="452" t="s">
        <v>508</v>
      </c>
      <c r="B94" s="452"/>
      <c r="C94" s="452"/>
      <c r="D94" s="452"/>
      <c r="E94" s="452"/>
      <c r="F94" s="452"/>
      <c r="G94" s="452"/>
      <c r="H94" s="452"/>
      <c r="I94" s="452"/>
      <c r="J94" s="96">
        <f>SUM(L9,L11,L13,L17,L19,L23,L27,L29,L31,L33,L35,L50,L52,L56,L58,L61,L63,L65,L67,L70,L74,L76,L78,L82)</f>
        <v>115</v>
      </c>
      <c r="K94" s="440"/>
      <c r="L94" s="440"/>
      <c r="M94" s="440"/>
      <c r="N94" s="440"/>
      <c r="O94" s="440"/>
    </row>
    <row r="95" spans="1:17" ht="27" customHeight="1" thickBot="1" x14ac:dyDescent="0.45">
      <c r="A95" s="452" t="s">
        <v>490</v>
      </c>
      <c r="B95" s="452"/>
      <c r="C95" s="452"/>
      <c r="D95" s="90" t="s">
        <v>491</v>
      </c>
      <c r="E95" s="91">
        <v>190</v>
      </c>
      <c r="F95" s="117"/>
      <c r="G95" s="455" t="s">
        <v>492</v>
      </c>
      <c r="H95" s="455"/>
      <c r="I95" s="470"/>
      <c r="J95" s="470"/>
      <c r="K95" s="470"/>
      <c r="L95" s="470"/>
      <c r="M95" s="470"/>
      <c r="N95" s="470"/>
      <c r="O95" s="470"/>
    </row>
    <row r="96" spans="1:17" ht="27" customHeight="1" thickBot="1" x14ac:dyDescent="0.45">
      <c r="A96" s="451" t="s">
        <v>493</v>
      </c>
      <c r="B96" s="451"/>
      <c r="C96" s="451"/>
      <c r="D96" s="90" t="s">
        <v>491</v>
      </c>
      <c r="E96" s="92">
        <f>SUM(N9,N11,N13,N17,N19,N27,N29,N31,N33,N35,N56,N58,N65,N76,N78,N82)</f>
        <v>75</v>
      </c>
      <c r="F96" s="117"/>
      <c r="G96" s="455" t="s">
        <v>494</v>
      </c>
      <c r="H96" s="455"/>
      <c r="I96" s="455"/>
      <c r="J96" s="455"/>
      <c r="K96" s="455"/>
      <c r="L96" s="455"/>
      <c r="M96" s="455"/>
      <c r="N96" s="455"/>
      <c r="O96" s="455"/>
    </row>
    <row r="97" spans="1:15" ht="27" customHeight="1" thickBot="1" x14ac:dyDescent="0.45">
      <c r="A97" s="451" t="s">
        <v>495</v>
      </c>
      <c r="B97" s="451"/>
      <c r="C97" s="451"/>
      <c r="D97" s="90" t="s">
        <v>491</v>
      </c>
      <c r="E97" s="93">
        <f>E95-E96</f>
        <v>115</v>
      </c>
      <c r="F97" s="117"/>
      <c r="G97" s="455" t="s">
        <v>496</v>
      </c>
      <c r="H97" s="455"/>
      <c r="I97" s="455"/>
      <c r="J97" s="455"/>
      <c r="K97" s="455"/>
      <c r="L97" s="455"/>
      <c r="M97" s="455"/>
      <c r="N97" s="455"/>
      <c r="O97" s="455"/>
    </row>
    <row r="98" spans="1:15" ht="36" customHeight="1" x14ac:dyDescent="0.4">
      <c r="A98" s="469" t="s">
        <v>497</v>
      </c>
      <c r="B98" s="469"/>
      <c r="C98" s="469"/>
      <c r="D98" s="440"/>
      <c r="E98" s="440"/>
      <c r="F98" s="440"/>
      <c r="G98" s="454" t="s">
        <v>498</v>
      </c>
      <c r="H98" s="454"/>
      <c r="I98" s="454"/>
      <c r="J98" s="454"/>
      <c r="K98" s="454"/>
      <c r="L98" s="454"/>
      <c r="M98" s="454"/>
      <c r="N98" s="454"/>
      <c r="O98" s="454"/>
    </row>
    <row r="99" spans="1:15" ht="27" customHeight="1" thickBot="1" x14ac:dyDescent="0.45">
      <c r="A99" s="451" t="s">
        <v>499</v>
      </c>
      <c r="B99" s="451"/>
      <c r="C99" s="451"/>
      <c r="D99" s="90" t="s">
        <v>491</v>
      </c>
      <c r="E99" s="91">
        <f>E97*0.8</f>
        <v>92</v>
      </c>
      <c r="F99" s="117"/>
      <c r="G99" s="455"/>
      <c r="H99" s="455"/>
      <c r="I99" s="455"/>
      <c r="J99" s="455"/>
      <c r="K99" s="455"/>
      <c r="L99" s="455"/>
      <c r="M99" s="455"/>
      <c r="N99" s="455"/>
      <c r="O99" s="455"/>
    </row>
    <row r="100" spans="1:15" ht="15" customHeight="1" x14ac:dyDescent="0.4">
      <c r="A100" s="440"/>
      <c r="B100" s="440"/>
      <c r="C100" s="440"/>
      <c r="D100" s="440"/>
      <c r="E100" s="440"/>
      <c r="F100" s="440"/>
      <c r="G100" s="440"/>
      <c r="H100" s="440"/>
      <c r="I100" s="440"/>
      <c r="J100" s="440"/>
      <c r="K100" s="440"/>
      <c r="L100" s="440"/>
      <c r="M100" s="440"/>
      <c r="N100" s="440"/>
      <c r="O100" s="440"/>
    </row>
    <row r="101" spans="1:15" ht="18" customHeight="1" x14ac:dyDescent="0.4">
      <c r="A101" s="440"/>
      <c r="B101" s="440"/>
      <c r="C101" s="456"/>
      <c r="D101" s="94" t="str">
        <f>IF(J94&gt;=E99, "✓", "")</f>
        <v>✓</v>
      </c>
      <c r="E101" s="90" t="s">
        <v>500</v>
      </c>
      <c r="F101" s="451"/>
      <c r="G101" s="457"/>
      <c r="H101" s="94" t="str">
        <f>IF(AND(J94&lt;E99, OR(L82=10,M82=10,N82=10)), "✓", "")</f>
        <v/>
      </c>
      <c r="I101" s="451" t="s">
        <v>501</v>
      </c>
      <c r="J101" s="451"/>
      <c r="K101" s="452" t="s">
        <v>502</v>
      </c>
      <c r="L101" s="452"/>
      <c r="M101" s="452"/>
      <c r="N101" s="452"/>
      <c r="O101" s="452"/>
    </row>
    <row r="102" spans="1:15" ht="13.15" x14ac:dyDescent="0.4">
      <c r="A102" s="440"/>
      <c r="B102" s="440"/>
      <c r="C102" s="440"/>
      <c r="D102" s="440"/>
      <c r="E102" s="440"/>
      <c r="F102" s="440"/>
      <c r="G102" s="440"/>
      <c r="H102" s="440"/>
      <c r="I102" s="440"/>
      <c r="J102" s="440"/>
      <c r="K102" s="440"/>
      <c r="L102" s="440"/>
      <c r="M102" s="440"/>
      <c r="N102" s="440"/>
      <c r="O102" s="440"/>
    </row>
    <row r="103" spans="1:15" ht="13.15" x14ac:dyDescent="0.4">
      <c r="A103" s="485" t="s">
        <v>509</v>
      </c>
      <c r="B103" s="486"/>
      <c r="C103" s="486"/>
      <c r="D103" s="486"/>
      <c r="E103" s="486"/>
      <c r="F103" s="486"/>
      <c r="G103" s="486"/>
      <c r="H103" s="486"/>
      <c r="I103" s="486"/>
      <c r="J103" s="486"/>
      <c r="K103" s="486"/>
      <c r="L103" s="486"/>
      <c r="M103" s="486"/>
      <c r="N103" s="486"/>
      <c r="O103" s="487"/>
    </row>
    <row r="104" spans="1:15" ht="13.15" x14ac:dyDescent="0.4">
      <c r="A104" s="488" t="s">
        <v>510</v>
      </c>
      <c r="B104" s="435"/>
      <c r="C104" s="435"/>
      <c r="D104" s="435"/>
      <c r="E104" s="435"/>
      <c r="F104" s="435"/>
      <c r="G104" s="435"/>
      <c r="H104" s="435"/>
      <c r="I104" s="435"/>
      <c r="J104" s="435"/>
      <c r="K104" s="435"/>
      <c r="L104" s="435"/>
      <c r="M104" s="435"/>
      <c r="N104" s="435"/>
      <c r="O104" s="489"/>
    </row>
    <row r="105" spans="1:15" ht="13.15" x14ac:dyDescent="0.4">
      <c r="A105" s="488" t="s">
        <v>511</v>
      </c>
      <c r="B105" s="435"/>
      <c r="C105" s="435"/>
      <c r="D105" s="435"/>
      <c r="E105" s="435"/>
      <c r="F105" s="435"/>
      <c r="G105" s="435"/>
      <c r="H105" s="435"/>
      <c r="I105" s="435"/>
      <c r="J105" s="435"/>
      <c r="K105" s="435"/>
      <c r="L105" s="435"/>
      <c r="M105" s="435"/>
      <c r="N105" s="435"/>
      <c r="O105" s="489"/>
    </row>
    <row r="106" spans="1:15" ht="13.15" x14ac:dyDescent="0.4">
      <c r="A106" s="490" t="s">
        <v>512</v>
      </c>
      <c r="B106" s="491"/>
      <c r="C106" s="491"/>
      <c r="D106" s="491"/>
      <c r="E106" s="491"/>
      <c r="F106" s="491"/>
      <c r="G106" s="491"/>
      <c r="H106" s="491"/>
      <c r="I106" s="491"/>
      <c r="J106" s="491"/>
      <c r="K106" s="491"/>
      <c r="L106" s="491"/>
      <c r="M106" s="491"/>
      <c r="N106" s="491"/>
      <c r="O106" s="492"/>
    </row>
    <row r="107" spans="1:15" ht="13.15" x14ac:dyDescent="0.4">
      <c r="A107" s="117"/>
      <c r="B107" s="117"/>
      <c r="C107" s="117"/>
      <c r="D107" s="117"/>
      <c r="E107" s="117"/>
      <c r="F107" s="117"/>
      <c r="G107" s="117"/>
      <c r="H107" s="117"/>
      <c r="I107" s="117"/>
      <c r="J107" s="117"/>
      <c r="K107" s="117"/>
      <c r="L107" s="117"/>
      <c r="M107" s="117"/>
      <c r="N107" s="117"/>
      <c r="O107" s="117"/>
    </row>
    <row r="108" spans="1:15" ht="13.15" x14ac:dyDescent="0.4">
      <c r="A108" s="117"/>
      <c r="B108" s="117"/>
      <c r="C108" s="117"/>
      <c r="D108" s="117"/>
      <c r="E108" s="117"/>
      <c r="F108" s="117"/>
      <c r="G108" s="117"/>
      <c r="H108" s="117"/>
      <c r="I108" s="117"/>
      <c r="J108" s="117"/>
      <c r="K108" s="117"/>
      <c r="L108" s="117"/>
      <c r="M108" s="117"/>
      <c r="N108" s="117"/>
      <c r="O108" s="117"/>
    </row>
    <row r="109" spans="1:15" ht="13.15" x14ac:dyDescent="0.4">
      <c r="A109" s="117"/>
      <c r="B109" s="117"/>
      <c r="C109" s="117"/>
      <c r="D109" s="117"/>
      <c r="E109" s="117"/>
      <c r="F109" s="117"/>
      <c r="G109" s="117"/>
      <c r="H109" s="117"/>
      <c r="I109" s="117"/>
      <c r="J109" s="117"/>
      <c r="K109" s="117"/>
      <c r="L109" s="117"/>
      <c r="M109" s="117"/>
      <c r="N109" s="117"/>
      <c r="O109" s="117"/>
    </row>
    <row r="110" spans="1:15" ht="13.15" x14ac:dyDescent="0.4">
      <c r="A110" s="117"/>
      <c r="B110" s="117"/>
      <c r="C110" s="117"/>
      <c r="D110" s="117"/>
      <c r="E110" s="117"/>
      <c r="F110" s="117"/>
      <c r="G110" s="117"/>
      <c r="H110" s="117"/>
      <c r="I110" s="117"/>
      <c r="J110" s="117"/>
      <c r="K110" s="117"/>
      <c r="L110" s="117"/>
      <c r="M110" s="117"/>
      <c r="N110" s="117"/>
      <c r="O110" s="117"/>
    </row>
    <row r="111" spans="1:15" ht="13.15" x14ac:dyDescent="0.4">
      <c r="A111" s="117"/>
      <c r="B111" s="117"/>
      <c r="C111" s="117"/>
      <c r="D111" s="117"/>
      <c r="E111" s="117"/>
      <c r="F111" s="117"/>
      <c r="G111" s="117"/>
      <c r="H111" s="117"/>
      <c r="I111" s="117"/>
      <c r="J111" s="117"/>
      <c r="K111" s="117"/>
      <c r="L111" s="117"/>
      <c r="M111" s="117"/>
      <c r="N111" s="117"/>
      <c r="O111" s="117"/>
    </row>
    <row r="112" spans="1:15" ht="13.15" x14ac:dyDescent="0.4">
      <c r="A112" s="117"/>
      <c r="B112" s="117"/>
      <c r="C112" s="117"/>
      <c r="D112" s="117"/>
      <c r="E112" s="117"/>
      <c r="F112" s="117"/>
      <c r="G112" s="117"/>
      <c r="H112" s="117"/>
      <c r="I112" s="117"/>
      <c r="J112" s="117"/>
      <c r="K112" s="117"/>
      <c r="L112" s="117"/>
      <c r="M112" s="117"/>
      <c r="N112" s="117"/>
      <c r="O112" s="117"/>
    </row>
    <row r="113" spans="1:15" ht="13.15" x14ac:dyDescent="0.4">
      <c r="A113" s="117"/>
      <c r="B113" s="117"/>
      <c r="C113" s="117"/>
      <c r="D113" s="117"/>
      <c r="E113" s="117"/>
      <c r="F113" s="117"/>
      <c r="G113" s="117"/>
      <c r="H113" s="117"/>
      <c r="I113" s="117"/>
      <c r="J113" s="117"/>
      <c r="K113" s="117"/>
      <c r="L113" s="117"/>
      <c r="M113" s="117"/>
      <c r="N113" s="117"/>
      <c r="O113" s="117"/>
    </row>
    <row r="114" spans="1:15" ht="13.15" x14ac:dyDescent="0.4">
      <c r="A114" s="117"/>
      <c r="B114" s="117"/>
      <c r="C114" s="117"/>
      <c r="D114" s="117"/>
      <c r="E114" s="117"/>
      <c r="F114" s="117"/>
      <c r="G114" s="117"/>
      <c r="H114" s="117"/>
      <c r="I114" s="117"/>
      <c r="J114" s="117"/>
      <c r="K114" s="117"/>
      <c r="L114" s="117"/>
      <c r="M114" s="117"/>
      <c r="N114" s="117"/>
      <c r="O114" s="117"/>
    </row>
    <row r="115" spans="1:15" ht="13.15" x14ac:dyDescent="0.4">
      <c r="A115" s="117"/>
      <c r="B115" s="117"/>
      <c r="C115" s="117"/>
      <c r="D115" s="117"/>
      <c r="E115" s="117"/>
      <c r="F115" s="117"/>
      <c r="G115" s="117"/>
      <c r="H115" s="117"/>
      <c r="I115" s="117"/>
      <c r="J115" s="117"/>
      <c r="K115" s="117"/>
      <c r="L115" s="117"/>
      <c r="M115" s="117"/>
      <c r="N115" s="117"/>
      <c r="O115" s="117"/>
    </row>
    <row r="116" spans="1:15" ht="13.15" x14ac:dyDescent="0.4">
      <c r="A116" s="117"/>
      <c r="B116" s="117"/>
      <c r="C116" s="117"/>
      <c r="D116" s="117"/>
      <c r="E116" s="117"/>
      <c r="F116" s="117"/>
      <c r="G116" s="117"/>
      <c r="H116" s="117"/>
      <c r="I116" s="117"/>
      <c r="J116" s="117"/>
      <c r="K116" s="117"/>
      <c r="L116" s="117"/>
      <c r="M116" s="117"/>
      <c r="N116" s="117"/>
      <c r="O116" s="117"/>
    </row>
    <row r="117" spans="1:15" ht="13.15" x14ac:dyDescent="0.4">
      <c r="A117" s="117"/>
      <c r="B117" s="117"/>
      <c r="C117" s="117"/>
      <c r="D117" s="117"/>
      <c r="E117" s="117"/>
      <c r="F117" s="117"/>
      <c r="G117" s="117"/>
      <c r="H117" s="117"/>
      <c r="I117" s="117"/>
      <c r="J117" s="117"/>
      <c r="K117" s="117"/>
      <c r="L117" s="117"/>
      <c r="M117" s="117"/>
      <c r="N117" s="117"/>
      <c r="O117" s="117"/>
    </row>
    <row r="118" spans="1:15" ht="13.15" x14ac:dyDescent="0.4">
      <c r="A118" s="117"/>
      <c r="B118" s="117"/>
      <c r="C118" s="117"/>
      <c r="D118" s="117"/>
      <c r="E118" s="117"/>
      <c r="F118" s="117"/>
      <c r="G118" s="117"/>
      <c r="H118" s="117"/>
      <c r="I118" s="117"/>
      <c r="J118" s="117"/>
      <c r="K118" s="117"/>
      <c r="L118" s="117"/>
      <c r="M118" s="117"/>
      <c r="N118" s="117"/>
      <c r="O118" s="117"/>
    </row>
    <row r="119" spans="1:15" ht="13.15" x14ac:dyDescent="0.4">
      <c r="A119" s="117"/>
      <c r="B119" s="117"/>
      <c r="C119" s="117"/>
      <c r="D119" s="117"/>
      <c r="E119" s="117"/>
      <c r="F119" s="117"/>
      <c r="G119" s="117"/>
      <c r="H119" s="117"/>
      <c r="I119" s="117"/>
      <c r="J119" s="117"/>
      <c r="K119" s="117"/>
      <c r="L119" s="117"/>
      <c r="M119" s="117"/>
      <c r="N119" s="117"/>
      <c r="O119" s="117"/>
    </row>
    <row r="120" spans="1:15" ht="13.15" x14ac:dyDescent="0.4">
      <c r="A120" s="117"/>
      <c r="B120" s="117"/>
      <c r="C120" s="117"/>
      <c r="D120" s="117"/>
      <c r="E120" s="117"/>
      <c r="F120" s="117"/>
      <c r="G120" s="117"/>
      <c r="H120" s="117"/>
      <c r="I120" s="117"/>
      <c r="J120" s="117"/>
      <c r="K120" s="117"/>
      <c r="L120" s="117"/>
      <c r="M120" s="117"/>
      <c r="N120" s="117"/>
      <c r="O120" s="117"/>
    </row>
    <row r="121" spans="1:15" ht="13.15" x14ac:dyDescent="0.4">
      <c r="A121" s="117"/>
      <c r="B121" s="117"/>
      <c r="C121" s="117"/>
      <c r="D121" s="117"/>
      <c r="E121" s="117"/>
      <c r="F121" s="117"/>
      <c r="G121" s="117"/>
      <c r="H121" s="117"/>
      <c r="I121" s="117"/>
      <c r="J121" s="117"/>
      <c r="K121" s="117"/>
      <c r="L121" s="117"/>
      <c r="M121" s="117"/>
      <c r="N121" s="117"/>
      <c r="O121" s="117"/>
    </row>
    <row r="122" spans="1:15" ht="13.15" x14ac:dyDescent="0.4">
      <c r="A122" s="117"/>
      <c r="B122" s="117"/>
      <c r="C122" s="117"/>
      <c r="D122" s="117"/>
      <c r="E122" s="117"/>
      <c r="F122" s="117"/>
      <c r="G122" s="117"/>
      <c r="H122" s="117"/>
      <c r="I122" s="117"/>
      <c r="J122" s="117"/>
      <c r="K122" s="117"/>
      <c r="L122" s="117"/>
      <c r="M122" s="117"/>
      <c r="N122" s="117"/>
      <c r="O122" s="117"/>
    </row>
    <row r="123" spans="1:15" ht="13.15" x14ac:dyDescent="0.4">
      <c r="A123" s="117"/>
      <c r="B123" s="117"/>
      <c r="C123" s="117"/>
      <c r="D123" s="117"/>
      <c r="E123" s="117"/>
      <c r="F123" s="117"/>
      <c r="G123" s="117"/>
      <c r="H123" s="117"/>
      <c r="I123" s="117"/>
      <c r="J123" s="117"/>
      <c r="K123" s="117"/>
      <c r="L123" s="117"/>
      <c r="M123" s="117"/>
      <c r="N123" s="117"/>
      <c r="O123" s="117"/>
    </row>
    <row r="124" spans="1:15" ht="13.15" x14ac:dyDescent="0.4">
      <c r="A124" s="117"/>
      <c r="B124" s="117"/>
      <c r="C124" s="117"/>
      <c r="D124" s="117"/>
      <c r="E124" s="117"/>
      <c r="F124" s="117"/>
      <c r="G124" s="117"/>
      <c r="H124" s="117"/>
      <c r="I124" s="117"/>
      <c r="J124" s="117"/>
      <c r="K124" s="117"/>
      <c r="L124" s="117"/>
      <c r="M124" s="117"/>
      <c r="N124" s="117"/>
      <c r="O124" s="117"/>
    </row>
    <row r="125" spans="1:15" ht="13.15" x14ac:dyDescent="0.4">
      <c r="A125" s="117"/>
      <c r="B125" s="117"/>
      <c r="C125" s="117"/>
      <c r="D125" s="117"/>
      <c r="E125" s="117"/>
      <c r="F125" s="117"/>
      <c r="G125" s="117"/>
      <c r="H125" s="117"/>
      <c r="I125" s="117"/>
      <c r="J125" s="117"/>
      <c r="K125" s="117"/>
      <c r="L125" s="117"/>
      <c r="M125" s="117"/>
      <c r="N125" s="117"/>
      <c r="O125" s="117"/>
    </row>
    <row r="126" spans="1:15" ht="13.15" x14ac:dyDescent="0.4">
      <c r="A126" s="117"/>
      <c r="B126" s="117"/>
      <c r="C126" s="117"/>
      <c r="D126" s="117"/>
      <c r="E126" s="117"/>
      <c r="F126" s="117"/>
      <c r="G126" s="117"/>
      <c r="H126" s="117"/>
      <c r="I126" s="117"/>
      <c r="J126" s="117"/>
      <c r="K126" s="117"/>
      <c r="L126" s="117"/>
      <c r="M126" s="117"/>
      <c r="N126" s="117"/>
      <c r="O126" s="117"/>
    </row>
    <row r="127" spans="1:15" ht="13.15" x14ac:dyDescent="0.4">
      <c r="A127" s="117"/>
      <c r="B127" s="117"/>
      <c r="C127" s="117"/>
      <c r="D127" s="117"/>
      <c r="E127" s="117"/>
      <c r="F127" s="117"/>
      <c r="G127" s="117"/>
      <c r="H127" s="117"/>
      <c r="I127" s="117"/>
      <c r="J127" s="117"/>
      <c r="K127" s="117"/>
      <c r="L127" s="117"/>
      <c r="M127" s="117"/>
      <c r="N127" s="117"/>
      <c r="O127" s="117"/>
    </row>
    <row r="128" spans="1:15" ht="13.15" x14ac:dyDescent="0.4">
      <c r="A128" s="117"/>
      <c r="B128" s="117"/>
      <c r="C128" s="117"/>
      <c r="D128" s="117"/>
      <c r="E128" s="117"/>
      <c r="F128" s="117"/>
      <c r="G128" s="117"/>
      <c r="H128" s="117"/>
      <c r="I128" s="117"/>
      <c r="J128" s="117"/>
      <c r="K128" s="117"/>
      <c r="L128" s="117"/>
      <c r="M128" s="117"/>
      <c r="N128" s="117"/>
      <c r="O128" s="117"/>
    </row>
    <row r="129" spans="1:15" ht="13.15" x14ac:dyDescent="0.4">
      <c r="A129" s="117"/>
      <c r="B129" s="117"/>
      <c r="C129" s="117"/>
      <c r="D129" s="117"/>
      <c r="E129" s="117"/>
      <c r="F129" s="117"/>
      <c r="G129" s="117"/>
      <c r="H129" s="117"/>
      <c r="I129" s="117"/>
      <c r="J129" s="117"/>
      <c r="K129" s="117"/>
      <c r="L129" s="117"/>
      <c r="M129" s="117"/>
      <c r="N129" s="117"/>
      <c r="O129" s="117"/>
    </row>
    <row r="130" spans="1:15" ht="13.15" x14ac:dyDescent="0.4">
      <c r="A130" s="117"/>
      <c r="B130" s="117"/>
      <c r="C130" s="117"/>
      <c r="D130" s="117"/>
      <c r="E130" s="117"/>
      <c r="F130" s="117"/>
      <c r="G130" s="117"/>
      <c r="H130" s="117"/>
      <c r="I130" s="117"/>
      <c r="J130" s="117"/>
      <c r="K130" s="117"/>
      <c r="L130" s="117"/>
      <c r="M130" s="117"/>
      <c r="N130" s="117"/>
      <c r="O130" s="117"/>
    </row>
    <row r="131" spans="1:15" ht="13.15" x14ac:dyDescent="0.4">
      <c r="A131" s="117"/>
      <c r="B131" s="117"/>
      <c r="C131" s="117"/>
      <c r="D131" s="117"/>
      <c r="E131" s="117"/>
      <c r="F131" s="117"/>
      <c r="G131" s="117"/>
      <c r="H131" s="117"/>
      <c r="I131" s="117"/>
      <c r="J131" s="117"/>
      <c r="K131" s="117"/>
      <c r="L131" s="117"/>
      <c r="M131" s="117"/>
      <c r="N131" s="117"/>
      <c r="O131" s="117"/>
    </row>
    <row r="132" spans="1:15" ht="13.15" x14ac:dyDescent="0.4">
      <c r="A132" s="117"/>
      <c r="B132" s="117"/>
      <c r="C132" s="117"/>
      <c r="D132" s="117"/>
      <c r="E132" s="117"/>
      <c r="F132" s="117"/>
      <c r="G132" s="117"/>
      <c r="H132" s="117"/>
      <c r="I132" s="117"/>
      <c r="J132" s="117"/>
      <c r="K132" s="117"/>
      <c r="L132" s="117"/>
      <c r="M132" s="117"/>
      <c r="N132" s="117"/>
      <c r="O132" s="117"/>
    </row>
    <row r="133" spans="1:15" ht="13.15" x14ac:dyDescent="0.4">
      <c r="A133" s="117"/>
      <c r="B133" s="117"/>
      <c r="C133" s="117"/>
      <c r="D133" s="117"/>
      <c r="E133" s="117"/>
      <c r="F133" s="117"/>
      <c r="G133" s="117"/>
      <c r="H133" s="117"/>
      <c r="I133" s="117"/>
      <c r="J133" s="117"/>
      <c r="K133" s="117"/>
      <c r="L133" s="117"/>
      <c r="M133" s="117"/>
      <c r="N133" s="117"/>
      <c r="O133" s="117"/>
    </row>
    <row r="134" spans="1:15" ht="13.15" x14ac:dyDescent="0.4">
      <c r="A134" s="117"/>
      <c r="B134" s="117"/>
      <c r="C134" s="117"/>
      <c r="D134" s="117"/>
      <c r="E134" s="117"/>
      <c r="F134" s="117"/>
      <c r="G134" s="117"/>
      <c r="H134" s="117"/>
      <c r="I134" s="117"/>
      <c r="J134" s="117"/>
      <c r="K134" s="117"/>
      <c r="L134" s="117"/>
      <c r="M134" s="117"/>
      <c r="N134" s="117"/>
      <c r="O134" s="117"/>
    </row>
    <row r="135" spans="1:15" ht="13.15" x14ac:dyDescent="0.4">
      <c r="A135" s="117"/>
      <c r="B135" s="117"/>
      <c r="C135" s="117"/>
      <c r="D135" s="117"/>
      <c r="E135" s="117"/>
      <c r="F135" s="117"/>
      <c r="G135" s="117"/>
      <c r="H135" s="117"/>
      <c r="I135" s="117"/>
      <c r="J135" s="117"/>
      <c r="K135" s="117"/>
      <c r="L135" s="117"/>
      <c r="M135" s="117"/>
      <c r="N135" s="117"/>
      <c r="O135" s="117"/>
    </row>
    <row r="136" spans="1:15" ht="13.15" x14ac:dyDescent="0.4">
      <c r="A136" s="117"/>
      <c r="B136" s="117"/>
      <c r="C136" s="117"/>
      <c r="D136" s="117"/>
      <c r="E136" s="117"/>
      <c r="F136" s="117"/>
      <c r="G136" s="117"/>
      <c r="H136" s="117"/>
      <c r="I136" s="117"/>
      <c r="J136" s="117"/>
      <c r="K136" s="117"/>
      <c r="L136" s="117"/>
      <c r="M136" s="117"/>
      <c r="N136" s="117"/>
      <c r="O136" s="117"/>
    </row>
    <row r="137" spans="1:15" ht="13.15" x14ac:dyDescent="0.4">
      <c r="A137" s="117"/>
      <c r="B137" s="117"/>
      <c r="C137" s="117"/>
      <c r="D137" s="117"/>
      <c r="E137" s="117"/>
      <c r="F137" s="117"/>
      <c r="G137" s="117"/>
      <c r="H137" s="117"/>
      <c r="I137" s="117"/>
      <c r="J137" s="117"/>
      <c r="K137" s="117"/>
      <c r="L137" s="117"/>
      <c r="M137" s="117"/>
      <c r="N137" s="117"/>
      <c r="O137" s="117"/>
    </row>
    <row r="138" spans="1:15" ht="13.15" x14ac:dyDescent="0.4">
      <c r="A138" s="117"/>
      <c r="B138" s="117"/>
      <c r="C138" s="117"/>
      <c r="D138" s="117"/>
      <c r="E138" s="117"/>
      <c r="F138" s="117"/>
      <c r="G138" s="117"/>
      <c r="H138" s="117"/>
      <c r="I138" s="117"/>
      <c r="J138" s="117"/>
      <c r="K138" s="117"/>
      <c r="L138" s="117"/>
      <c r="M138" s="117"/>
      <c r="N138" s="117"/>
      <c r="O138" s="117"/>
    </row>
    <row r="139" spans="1:15" ht="13.15" x14ac:dyDescent="0.4">
      <c r="A139" s="117"/>
      <c r="B139" s="117"/>
      <c r="C139" s="117"/>
      <c r="D139" s="117"/>
      <c r="E139" s="117"/>
      <c r="F139" s="117"/>
      <c r="G139" s="117"/>
      <c r="H139" s="117"/>
      <c r="I139" s="117"/>
      <c r="J139" s="117"/>
      <c r="K139" s="117"/>
      <c r="L139" s="117"/>
      <c r="M139" s="117"/>
      <c r="N139" s="117"/>
      <c r="O139" s="117"/>
    </row>
    <row r="140" spans="1:15" ht="13.15" x14ac:dyDescent="0.4">
      <c r="A140" s="117"/>
      <c r="B140" s="117"/>
      <c r="C140" s="117"/>
      <c r="D140" s="117"/>
      <c r="E140" s="117"/>
      <c r="F140" s="117"/>
      <c r="G140" s="117"/>
      <c r="H140" s="117"/>
      <c r="I140" s="117"/>
      <c r="J140" s="117"/>
      <c r="K140" s="117"/>
      <c r="L140" s="117"/>
      <c r="M140" s="117"/>
      <c r="N140" s="117"/>
      <c r="O140" s="117"/>
    </row>
    <row r="141" spans="1:15" ht="13.15" x14ac:dyDescent="0.4">
      <c r="A141" s="117"/>
      <c r="B141" s="117"/>
      <c r="C141" s="117"/>
      <c r="D141" s="117"/>
      <c r="E141" s="117"/>
      <c r="F141" s="117"/>
      <c r="G141" s="117"/>
      <c r="H141" s="117"/>
      <c r="I141" s="117"/>
      <c r="J141" s="117"/>
      <c r="K141" s="117"/>
      <c r="L141" s="117"/>
      <c r="M141" s="117"/>
      <c r="N141" s="117"/>
      <c r="O141" s="117"/>
    </row>
    <row r="142" spans="1:15" ht="13.15" x14ac:dyDescent="0.4">
      <c r="A142" s="117"/>
      <c r="B142" s="117"/>
      <c r="C142" s="117"/>
      <c r="D142" s="117"/>
      <c r="E142" s="117"/>
      <c r="F142" s="117"/>
      <c r="G142" s="117"/>
      <c r="H142" s="117"/>
      <c r="I142" s="117"/>
      <c r="J142" s="117"/>
      <c r="K142" s="117"/>
      <c r="L142" s="117"/>
      <c r="M142" s="117"/>
      <c r="N142" s="117"/>
      <c r="O142" s="117"/>
    </row>
    <row r="143" spans="1:15" ht="13.15" x14ac:dyDescent="0.4">
      <c r="A143" s="117"/>
      <c r="B143" s="117"/>
      <c r="C143" s="117"/>
      <c r="D143" s="117"/>
      <c r="E143" s="117"/>
      <c r="F143" s="117"/>
      <c r="G143" s="117"/>
      <c r="H143" s="117"/>
      <c r="I143" s="117"/>
      <c r="J143" s="117"/>
      <c r="K143" s="117"/>
      <c r="L143" s="117"/>
      <c r="M143" s="117"/>
      <c r="N143" s="117"/>
      <c r="O143" s="117"/>
    </row>
    <row r="144" spans="1:15" ht="13.15" x14ac:dyDescent="0.4">
      <c r="A144" s="117"/>
      <c r="B144" s="117"/>
      <c r="C144" s="117"/>
      <c r="D144" s="117"/>
      <c r="E144" s="117"/>
      <c r="F144" s="117"/>
      <c r="G144" s="117"/>
      <c r="H144" s="117"/>
      <c r="I144" s="117"/>
      <c r="J144" s="117"/>
      <c r="K144" s="117"/>
      <c r="L144" s="117"/>
      <c r="M144" s="117"/>
      <c r="N144" s="117"/>
      <c r="O144" s="117"/>
    </row>
    <row r="145" spans="1:15" ht="13.15" x14ac:dyDescent="0.4">
      <c r="A145" s="117"/>
      <c r="B145" s="117"/>
      <c r="C145" s="117"/>
      <c r="D145" s="117"/>
      <c r="E145" s="117"/>
      <c r="F145" s="117"/>
      <c r="G145" s="117"/>
      <c r="H145" s="117"/>
      <c r="I145" s="117"/>
      <c r="J145" s="117"/>
      <c r="K145" s="117"/>
      <c r="L145" s="117"/>
      <c r="M145" s="117"/>
      <c r="N145" s="117"/>
      <c r="O145" s="117"/>
    </row>
    <row r="146" spans="1:15" ht="13.15" x14ac:dyDescent="0.4">
      <c r="A146" s="117"/>
      <c r="B146" s="117"/>
      <c r="C146" s="117"/>
      <c r="D146" s="117"/>
      <c r="E146" s="117"/>
      <c r="F146" s="117"/>
      <c r="G146" s="117"/>
      <c r="H146" s="117"/>
      <c r="I146" s="117"/>
      <c r="J146" s="117"/>
      <c r="K146" s="117"/>
      <c r="L146" s="117"/>
      <c r="M146" s="117"/>
      <c r="N146" s="117"/>
      <c r="O146" s="117"/>
    </row>
    <row r="147" spans="1:15" ht="13.15" x14ac:dyDescent="0.4">
      <c r="A147" s="117"/>
      <c r="B147" s="117"/>
      <c r="C147" s="117"/>
      <c r="D147" s="117"/>
      <c r="E147" s="117"/>
      <c r="F147" s="117"/>
      <c r="G147" s="117"/>
      <c r="H147" s="117"/>
      <c r="I147" s="117"/>
      <c r="J147" s="117"/>
      <c r="K147" s="117"/>
      <c r="L147" s="117"/>
      <c r="M147" s="117"/>
      <c r="N147" s="117"/>
      <c r="O147" s="117"/>
    </row>
    <row r="148" spans="1:15" ht="13.15" x14ac:dyDescent="0.4">
      <c r="A148" s="117"/>
      <c r="B148" s="117"/>
      <c r="C148" s="117"/>
      <c r="D148" s="117"/>
      <c r="E148" s="117"/>
      <c r="F148" s="117"/>
      <c r="G148" s="117"/>
      <c r="H148" s="117"/>
      <c r="I148" s="117"/>
      <c r="J148" s="117"/>
      <c r="K148" s="117"/>
      <c r="L148" s="117"/>
      <c r="M148" s="117"/>
      <c r="N148" s="117"/>
      <c r="O148" s="117"/>
    </row>
    <row r="149" spans="1:15" ht="13.15" x14ac:dyDescent="0.4">
      <c r="A149" s="117"/>
      <c r="B149" s="117"/>
      <c r="C149" s="117"/>
      <c r="D149" s="117"/>
      <c r="E149" s="117"/>
      <c r="F149" s="117"/>
      <c r="G149" s="117"/>
      <c r="H149" s="117"/>
      <c r="I149" s="117"/>
      <c r="J149" s="117"/>
      <c r="K149" s="117"/>
      <c r="L149" s="117"/>
      <c r="M149" s="117"/>
      <c r="N149" s="117"/>
      <c r="O149" s="117"/>
    </row>
    <row r="150" spans="1:15" ht="13.15" x14ac:dyDescent="0.4">
      <c r="A150" s="117"/>
      <c r="B150" s="117"/>
      <c r="C150" s="117"/>
      <c r="D150" s="117"/>
      <c r="E150" s="117"/>
      <c r="F150" s="117"/>
      <c r="G150" s="117"/>
      <c r="H150" s="117"/>
      <c r="I150" s="117"/>
      <c r="J150" s="117"/>
      <c r="K150" s="117"/>
      <c r="L150" s="117"/>
      <c r="M150" s="117"/>
      <c r="N150" s="117"/>
      <c r="O150" s="117"/>
    </row>
    <row r="151" spans="1:15" ht="13.15" x14ac:dyDescent="0.4">
      <c r="A151" s="117"/>
      <c r="B151" s="117"/>
      <c r="C151" s="117"/>
      <c r="D151" s="117"/>
      <c r="E151" s="117"/>
      <c r="F151" s="117"/>
      <c r="G151" s="117"/>
      <c r="H151" s="117"/>
      <c r="I151" s="117"/>
      <c r="J151" s="117"/>
      <c r="K151" s="117"/>
      <c r="L151" s="117"/>
      <c r="M151" s="117"/>
      <c r="N151" s="117"/>
      <c r="O151" s="117"/>
    </row>
    <row r="152" spans="1:15" ht="13.15" x14ac:dyDescent="0.4">
      <c r="A152" s="117"/>
      <c r="B152" s="117"/>
      <c r="C152" s="117"/>
      <c r="D152" s="117"/>
      <c r="E152" s="117"/>
      <c r="F152" s="117"/>
      <c r="G152" s="117"/>
      <c r="H152" s="117"/>
      <c r="I152" s="117"/>
      <c r="J152" s="117"/>
      <c r="K152" s="117"/>
      <c r="L152" s="117"/>
      <c r="M152" s="117"/>
      <c r="N152" s="117"/>
      <c r="O152" s="117"/>
    </row>
    <row r="153" spans="1:15" ht="13.15" x14ac:dyDescent="0.4">
      <c r="A153" s="117"/>
      <c r="B153" s="117"/>
      <c r="C153" s="117"/>
      <c r="D153" s="117"/>
      <c r="E153" s="117"/>
      <c r="F153" s="117"/>
      <c r="G153" s="117"/>
      <c r="H153" s="117"/>
      <c r="I153" s="117"/>
      <c r="J153" s="117"/>
      <c r="K153" s="117"/>
      <c r="L153" s="117"/>
      <c r="M153" s="117"/>
      <c r="N153" s="117"/>
      <c r="O153" s="117"/>
    </row>
    <row r="154" spans="1:15" ht="13.15" x14ac:dyDescent="0.4">
      <c r="A154" s="117"/>
      <c r="B154" s="117"/>
      <c r="C154" s="117"/>
      <c r="D154" s="117"/>
      <c r="E154" s="117"/>
      <c r="F154" s="117"/>
      <c r="G154" s="117"/>
      <c r="H154" s="117"/>
      <c r="I154" s="117"/>
      <c r="J154" s="117"/>
      <c r="K154" s="117"/>
      <c r="L154" s="117"/>
      <c r="M154" s="117"/>
      <c r="N154" s="117"/>
      <c r="O154" s="117"/>
    </row>
    <row r="155" spans="1:15" ht="13.15" x14ac:dyDescent="0.4">
      <c r="A155" s="117"/>
      <c r="B155" s="117"/>
      <c r="C155" s="117"/>
      <c r="D155" s="117"/>
      <c r="E155" s="117"/>
      <c r="F155" s="117"/>
      <c r="G155" s="117"/>
      <c r="H155" s="117"/>
      <c r="I155" s="117"/>
      <c r="J155" s="117"/>
      <c r="K155" s="117"/>
      <c r="L155" s="117"/>
      <c r="M155" s="117"/>
      <c r="N155" s="117"/>
      <c r="O155" s="117"/>
    </row>
    <row r="156" spans="1:15" ht="13.15" x14ac:dyDescent="0.4">
      <c r="A156" s="117"/>
      <c r="B156" s="117"/>
      <c r="C156" s="117"/>
      <c r="D156" s="117"/>
      <c r="E156" s="117"/>
      <c r="F156" s="117"/>
      <c r="G156" s="117"/>
      <c r="H156" s="117"/>
      <c r="I156" s="117"/>
      <c r="J156" s="117"/>
      <c r="K156" s="117"/>
      <c r="L156" s="117"/>
      <c r="M156" s="117"/>
      <c r="N156" s="117"/>
      <c r="O156" s="117"/>
    </row>
    <row r="157" spans="1:15" ht="13.15" x14ac:dyDescent="0.4">
      <c r="A157" s="117"/>
      <c r="B157" s="117"/>
      <c r="C157" s="117"/>
      <c r="D157" s="117"/>
      <c r="E157" s="117"/>
      <c r="F157" s="117"/>
      <c r="G157" s="117"/>
      <c r="H157" s="117"/>
      <c r="I157" s="117"/>
      <c r="J157" s="117"/>
      <c r="K157" s="117"/>
      <c r="L157" s="117"/>
      <c r="M157" s="117"/>
      <c r="N157" s="117"/>
      <c r="O157" s="117"/>
    </row>
    <row r="158" spans="1:15" ht="13.15" x14ac:dyDescent="0.4">
      <c r="A158" s="117"/>
      <c r="B158" s="117"/>
      <c r="C158" s="117"/>
      <c r="D158" s="117"/>
      <c r="E158" s="117"/>
      <c r="F158" s="117"/>
      <c r="G158" s="117"/>
      <c r="H158" s="117"/>
      <c r="I158" s="117"/>
      <c r="J158" s="117"/>
      <c r="K158" s="117"/>
      <c r="L158" s="117"/>
      <c r="M158" s="117"/>
      <c r="N158" s="117"/>
      <c r="O158" s="117"/>
    </row>
    <row r="159" spans="1:15" ht="13.15" x14ac:dyDescent="0.4">
      <c r="A159" s="117"/>
      <c r="B159" s="117"/>
      <c r="C159" s="117"/>
      <c r="D159" s="117"/>
      <c r="E159" s="117"/>
      <c r="F159" s="117"/>
      <c r="G159" s="117"/>
      <c r="H159" s="117"/>
      <c r="I159" s="117"/>
      <c r="J159" s="117"/>
      <c r="K159" s="117"/>
      <c r="L159" s="117"/>
      <c r="M159" s="117"/>
      <c r="N159" s="117"/>
      <c r="O159" s="117"/>
    </row>
    <row r="160" spans="1:15" ht="13.15" x14ac:dyDescent="0.4">
      <c r="A160" s="117"/>
      <c r="B160" s="117"/>
      <c r="C160" s="117"/>
      <c r="D160" s="117"/>
      <c r="E160" s="117"/>
      <c r="F160" s="117"/>
      <c r="G160" s="117"/>
      <c r="H160" s="117"/>
      <c r="I160" s="117"/>
      <c r="J160" s="117"/>
      <c r="K160" s="117"/>
      <c r="L160" s="117"/>
      <c r="M160" s="117"/>
      <c r="N160" s="117"/>
      <c r="O160" s="117"/>
    </row>
    <row r="161" spans="1:15" ht="13.15" x14ac:dyDescent="0.4">
      <c r="A161" s="117"/>
      <c r="B161" s="117"/>
      <c r="C161" s="117"/>
      <c r="D161" s="117"/>
      <c r="E161" s="117"/>
      <c r="F161" s="117"/>
      <c r="G161" s="117"/>
      <c r="H161" s="117"/>
      <c r="I161" s="117"/>
      <c r="J161" s="117"/>
      <c r="K161" s="117"/>
      <c r="L161" s="117"/>
      <c r="M161" s="117"/>
      <c r="N161" s="117"/>
      <c r="O161" s="117"/>
    </row>
    <row r="162" spans="1:15" ht="13.15" x14ac:dyDescent="0.4">
      <c r="A162" s="117"/>
      <c r="B162" s="117"/>
      <c r="C162" s="117"/>
      <c r="D162" s="117"/>
      <c r="E162" s="117"/>
      <c r="F162" s="117"/>
      <c r="G162" s="117"/>
      <c r="H162" s="117"/>
      <c r="I162" s="117"/>
      <c r="J162" s="117"/>
      <c r="K162" s="117"/>
      <c r="L162" s="117"/>
      <c r="M162" s="117"/>
      <c r="N162" s="117"/>
      <c r="O162" s="117"/>
    </row>
    <row r="163" spans="1:15" ht="13.15" x14ac:dyDescent="0.4">
      <c r="A163" s="117"/>
      <c r="B163" s="117"/>
      <c r="C163" s="117"/>
      <c r="D163" s="117"/>
      <c r="E163" s="117"/>
      <c r="F163" s="117"/>
      <c r="G163" s="117"/>
      <c r="H163" s="117"/>
      <c r="I163" s="117"/>
      <c r="J163" s="117"/>
      <c r="K163" s="117"/>
      <c r="L163" s="117"/>
      <c r="M163" s="117"/>
      <c r="N163" s="117"/>
      <c r="O163" s="117"/>
    </row>
    <row r="164" spans="1:15" ht="13.15" x14ac:dyDescent="0.4">
      <c r="A164" s="117"/>
      <c r="B164" s="117"/>
      <c r="C164" s="117"/>
      <c r="D164" s="117"/>
      <c r="E164" s="117"/>
      <c r="F164" s="117"/>
      <c r="G164" s="117"/>
      <c r="H164" s="117"/>
      <c r="I164" s="117"/>
      <c r="J164" s="117"/>
      <c r="K164" s="117"/>
      <c r="L164" s="117"/>
      <c r="M164" s="117"/>
      <c r="N164" s="117"/>
      <c r="O164" s="117"/>
    </row>
    <row r="165" spans="1:15" ht="13.15" x14ac:dyDescent="0.4">
      <c r="A165" s="117"/>
      <c r="B165" s="117"/>
      <c r="C165" s="117"/>
      <c r="D165" s="117"/>
      <c r="E165" s="117"/>
      <c r="F165" s="117"/>
      <c r="G165" s="117"/>
      <c r="H165" s="117"/>
      <c r="I165" s="117"/>
      <c r="J165" s="117"/>
      <c r="K165" s="117"/>
      <c r="L165" s="117"/>
      <c r="M165" s="117"/>
      <c r="N165" s="117"/>
      <c r="O165" s="117"/>
    </row>
    <row r="166" spans="1:15" ht="13.15" x14ac:dyDescent="0.4">
      <c r="A166" s="117"/>
      <c r="B166" s="117"/>
      <c r="C166" s="117"/>
      <c r="D166" s="117"/>
      <c r="E166" s="117"/>
      <c r="F166" s="117"/>
      <c r="G166" s="117"/>
      <c r="H166" s="117"/>
      <c r="I166" s="117"/>
      <c r="J166" s="117"/>
      <c r="K166" s="117"/>
      <c r="L166" s="117"/>
      <c r="M166" s="117"/>
      <c r="N166" s="117"/>
      <c r="O166" s="117"/>
    </row>
    <row r="167" spans="1:15" ht="13.15" x14ac:dyDescent="0.4">
      <c r="A167" s="117"/>
      <c r="B167" s="117"/>
      <c r="C167" s="117"/>
      <c r="D167" s="117"/>
      <c r="E167" s="117"/>
      <c r="F167" s="117"/>
      <c r="G167" s="117"/>
      <c r="H167" s="117"/>
      <c r="I167" s="117"/>
      <c r="J167" s="117"/>
      <c r="K167" s="117"/>
      <c r="L167" s="117"/>
      <c r="M167" s="117"/>
      <c r="N167" s="117"/>
      <c r="O167" s="117"/>
    </row>
    <row r="168" spans="1:15" ht="13.15" x14ac:dyDescent="0.4">
      <c r="A168" s="117"/>
      <c r="B168" s="117"/>
      <c r="C168" s="117"/>
      <c r="D168" s="117"/>
      <c r="E168" s="117"/>
      <c r="F168" s="117"/>
      <c r="G168" s="117"/>
      <c r="H168" s="117"/>
      <c r="I168" s="117"/>
      <c r="J168" s="117"/>
      <c r="K168" s="117"/>
      <c r="L168" s="117"/>
      <c r="M168" s="117"/>
      <c r="N168" s="117"/>
      <c r="O168" s="117"/>
    </row>
    <row r="169" spans="1:15" ht="13.15" x14ac:dyDescent="0.4">
      <c r="A169" s="117"/>
      <c r="B169" s="117"/>
      <c r="C169" s="117"/>
      <c r="D169" s="117"/>
      <c r="E169" s="117"/>
      <c r="F169" s="117"/>
      <c r="G169" s="117"/>
      <c r="H169" s="117"/>
      <c r="I169" s="117"/>
      <c r="J169" s="117"/>
      <c r="K169" s="117"/>
      <c r="L169" s="117"/>
      <c r="M169" s="117"/>
      <c r="N169" s="117"/>
      <c r="O169" s="117"/>
    </row>
    <row r="170" spans="1:15" ht="13.15" x14ac:dyDescent="0.4">
      <c r="A170" s="117"/>
      <c r="B170" s="117"/>
      <c r="C170" s="117"/>
      <c r="D170" s="117"/>
      <c r="E170" s="117"/>
      <c r="F170" s="117"/>
      <c r="G170" s="117"/>
      <c r="H170" s="117"/>
      <c r="I170" s="117"/>
      <c r="J170" s="117"/>
      <c r="K170" s="117"/>
      <c r="L170" s="117"/>
      <c r="M170" s="117"/>
      <c r="N170" s="117"/>
      <c r="O170" s="117"/>
    </row>
    <row r="171" spans="1:15" ht="13.15" x14ac:dyDescent="0.4">
      <c r="A171" s="117"/>
      <c r="B171" s="117"/>
      <c r="C171" s="117"/>
      <c r="D171" s="117"/>
      <c r="E171" s="117"/>
      <c r="F171" s="117"/>
      <c r="G171" s="117"/>
      <c r="H171" s="117"/>
      <c r="I171" s="117"/>
      <c r="J171" s="117"/>
      <c r="K171" s="117"/>
      <c r="L171" s="117"/>
      <c r="M171" s="117"/>
      <c r="N171" s="117"/>
      <c r="O171" s="117"/>
    </row>
    <row r="172" spans="1:15" ht="13.15" x14ac:dyDescent="0.4">
      <c r="A172" s="117"/>
      <c r="B172" s="117"/>
      <c r="C172" s="117"/>
      <c r="D172" s="117"/>
      <c r="E172" s="117"/>
      <c r="F172" s="117"/>
      <c r="G172" s="117"/>
      <c r="H172" s="117"/>
      <c r="I172" s="117"/>
      <c r="J172" s="117"/>
      <c r="K172" s="117"/>
      <c r="L172" s="117"/>
      <c r="M172" s="117"/>
      <c r="N172" s="117"/>
      <c r="O172" s="117"/>
    </row>
    <row r="173" spans="1:15" ht="13.15" x14ac:dyDescent="0.4">
      <c r="A173" s="117"/>
      <c r="B173" s="117"/>
      <c r="C173" s="117"/>
      <c r="D173" s="117"/>
      <c r="E173" s="117"/>
      <c r="F173" s="117"/>
      <c r="G173" s="117"/>
      <c r="H173" s="117"/>
      <c r="I173" s="117"/>
      <c r="J173" s="117"/>
      <c r="K173" s="117"/>
      <c r="L173" s="117"/>
      <c r="M173" s="117"/>
      <c r="N173" s="117"/>
      <c r="O173" s="117"/>
    </row>
    <row r="174" spans="1:15" ht="13.15" x14ac:dyDescent="0.4">
      <c r="A174" s="117"/>
      <c r="B174" s="117"/>
      <c r="C174" s="117"/>
      <c r="D174" s="117"/>
      <c r="E174" s="117"/>
      <c r="F174" s="117"/>
      <c r="G174" s="117"/>
      <c r="H174" s="117"/>
      <c r="I174" s="117"/>
      <c r="J174" s="117"/>
      <c r="K174" s="117"/>
      <c r="L174" s="117"/>
      <c r="M174" s="117"/>
      <c r="N174" s="117"/>
      <c r="O174" s="117"/>
    </row>
    <row r="175" spans="1:15" ht="13.15" x14ac:dyDescent="0.4">
      <c r="A175" s="117"/>
      <c r="B175" s="117"/>
      <c r="C175" s="117"/>
      <c r="D175" s="117"/>
      <c r="E175" s="117"/>
      <c r="F175" s="117"/>
      <c r="G175" s="117"/>
      <c r="H175" s="117"/>
      <c r="I175" s="117"/>
      <c r="J175" s="117"/>
      <c r="K175" s="117"/>
      <c r="L175" s="117"/>
      <c r="M175" s="117"/>
      <c r="N175" s="117"/>
      <c r="O175" s="117"/>
    </row>
    <row r="176" spans="1:15" ht="13.15" x14ac:dyDescent="0.4">
      <c r="A176" s="117"/>
      <c r="B176" s="117"/>
      <c r="C176" s="117"/>
      <c r="D176" s="117"/>
      <c r="E176" s="117"/>
      <c r="F176" s="117"/>
      <c r="G176" s="117"/>
      <c r="H176" s="117"/>
      <c r="I176" s="117"/>
      <c r="J176" s="117"/>
      <c r="K176" s="117"/>
      <c r="L176" s="117"/>
      <c r="M176" s="117"/>
      <c r="N176" s="117"/>
      <c r="O176" s="117"/>
    </row>
    <row r="177" spans="1:15" ht="13.15" x14ac:dyDescent="0.4">
      <c r="A177" s="117"/>
      <c r="B177" s="117"/>
      <c r="C177" s="117"/>
      <c r="D177" s="117"/>
      <c r="E177" s="117"/>
      <c r="F177" s="117"/>
      <c r="G177" s="117"/>
      <c r="H177" s="117"/>
      <c r="I177" s="117"/>
      <c r="J177" s="117"/>
      <c r="K177" s="117"/>
      <c r="L177" s="117"/>
      <c r="M177" s="117"/>
      <c r="N177" s="117"/>
      <c r="O177" s="117"/>
    </row>
    <row r="178" spans="1:15" ht="13.15" x14ac:dyDescent="0.4">
      <c r="A178" s="117"/>
      <c r="B178" s="117"/>
      <c r="C178" s="117"/>
      <c r="D178" s="117"/>
      <c r="E178" s="117"/>
      <c r="F178" s="117"/>
      <c r="G178" s="117"/>
      <c r="H178" s="117"/>
      <c r="I178" s="117"/>
      <c r="J178" s="117"/>
      <c r="K178" s="117"/>
      <c r="L178" s="117"/>
      <c r="M178" s="117"/>
      <c r="N178" s="117"/>
      <c r="O178" s="117"/>
    </row>
    <row r="179" spans="1:15" ht="13.15" x14ac:dyDescent="0.4">
      <c r="A179" s="117"/>
      <c r="B179" s="117"/>
      <c r="C179" s="117"/>
      <c r="D179" s="117"/>
      <c r="E179" s="117"/>
      <c r="F179" s="117"/>
      <c r="G179" s="117"/>
      <c r="H179" s="117"/>
      <c r="I179" s="117"/>
      <c r="J179" s="117"/>
      <c r="K179" s="117"/>
      <c r="L179" s="117"/>
      <c r="M179" s="117"/>
      <c r="N179" s="117"/>
      <c r="O179" s="117"/>
    </row>
    <row r="180" spans="1:15" ht="13.15" x14ac:dyDescent="0.4">
      <c r="A180" s="117"/>
      <c r="B180" s="117"/>
      <c r="C180" s="117"/>
      <c r="D180" s="117"/>
      <c r="E180" s="117"/>
      <c r="F180" s="117"/>
      <c r="G180" s="117"/>
      <c r="H180" s="117"/>
      <c r="I180" s="117"/>
      <c r="J180" s="117"/>
      <c r="K180" s="117"/>
      <c r="L180" s="117"/>
      <c r="M180" s="117"/>
      <c r="N180" s="117"/>
      <c r="O180" s="117"/>
    </row>
    <row r="181" spans="1:15" ht="13.15" x14ac:dyDescent="0.4">
      <c r="A181" s="117"/>
      <c r="B181" s="117"/>
      <c r="C181" s="117"/>
      <c r="D181" s="117"/>
      <c r="E181" s="117"/>
      <c r="F181" s="117"/>
      <c r="G181" s="117"/>
      <c r="H181" s="117"/>
      <c r="I181" s="117"/>
      <c r="J181" s="117"/>
      <c r="K181" s="117"/>
      <c r="L181" s="117"/>
      <c r="M181" s="117"/>
      <c r="N181" s="117"/>
      <c r="O181" s="117"/>
    </row>
    <row r="182" spans="1:15" ht="13.15" x14ac:dyDescent="0.4">
      <c r="A182" s="117"/>
      <c r="B182" s="117"/>
      <c r="C182" s="117"/>
      <c r="D182" s="117"/>
      <c r="E182" s="117"/>
      <c r="F182" s="117"/>
      <c r="G182" s="117"/>
      <c r="H182" s="117"/>
      <c r="I182" s="117"/>
      <c r="J182" s="117"/>
      <c r="K182" s="117"/>
      <c r="L182" s="117"/>
      <c r="M182" s="117"/>
      <c r="N182" s="117"/>
      <c r="O182" s="117"/>
    </row>
    <row r="183" spans="1:15" ht="13.15" x14ac:dyDescent="0.4">
      <c r="A183" s="117"/>
      <c r="B183" s="117"/>
      <c r="C183" s="117"/>
      <c r="D183" s="117"/>
      <c r="E183" s="117"/>
      <c r="F183" s="117"/>
      <c r="G183" s="117"/>
      <c r="H183" s="117"/>
      <c r="I183" s="117"/>
      <c r="J183" s="117"/>
      <c r="K183" s="117"/>
      <c r="L183" s="117"/>
      <c r="M183" s="117"/>
      <c r="N183" s="117"/>
      <c r="O183" s="117"/>
    </row>
    <row r="184" spans="1:15" ht="13.15" x14ac:dyDescent="0.4">
      <c r="A184" s="117"/>
      <c r="B184" s="117"/>
      <c r="C184" s="117"/>
      <c r="D184" s="117"/>
      <c r="E184" s="117"/>
      <c r="F184" s="117"/>
      <c r="G184" s="117"/>
      <c r="H184" s="117"/>
      <c r="I184" s="117"/>
      <c r="J184" s="117"/>
      <c r="K184" s="117"/>
      <c r="L184" s="117"/>
      <c r="M184" s="117"/>
      <c r="N184" s="117"/>
      <c r="O184" s="117"/>
    </row>
    <row r="185" spans="1:15" ht="13.15" x14ac:dyDescent="0.4">
      <c r="A185" s="117"/>
      <c r="B185" s="117"/>
      <c r="C185" s="117"/>
      <c r="D185" s="117"/>
      <c r="E185" s="117"/>
      <c r="F185" s="117"/>
      <c r="G185" s="117"/>
      <c r="H185" s="117"/>
      <c r="I185" s="117"/>
      <c r="J185" s="117"/>
      <c r="K185" s="117"/>
      <c r="L185" s="117"/>
      <c r="M185" s="117"/>
      <c r="N185" s="117"/>
      <c r="O185" s="117"/>
    </row>
    <row r="186" spans="1:15" ht="13.15" x14ac:dyDescent="0.4">
      <c r="A186" s="117"/>
      <c r="B186" s="117"/>
      <c r="C186" s="117"/>
      <c r="D186" s="117"/>
      <c r="E186" s="117"/>
      <c r="F186" s="117"/>
      <c r="G186" s="117"/>
      <c r="H186" s="117"/>
      <c r="I186" s="117"/>
      <c r="J186" s="117"/>
      <c r="K186" s="117"/>
      <c r="L186" s="117"/>
      <c r="M186" s="117"/>
      <c r="N186" s="117"/>
      <c r="O186" s="117"/>
    </row>
    <row r="187" spans="1:15" ht="13.15" x14ac:dyDescent="0.4">
      <c r="A187" s="117"/>
      <c r="B187" s="117"/>
      <c r="C187" s="117"/>
      <c r="D187" s="117"/>
      <c r="E187" s="117"/>
      <c r="F187" s="117"/>
      <c r="G187" s="117"/>
      <c r="H187" s="117"/>
      <c r="I187" s="117"/>
      <c r="J187" s="117"/>
      <c r="K187" s="117"/>
      <c r="L187" s="117"/>
      <c r="M187" s="117"/>
      <c r="N187" s="117"/>
      <c r="O187" s="117"/>
    </row>
    <row r="188" spans="1:15" ht="13.15" x14ac:dyDescent="0.4">
      <c r="A188" s="117"/>
      <c r="B188" s="117"/>
      <c r="C188" s="117"/>
      <c r="D188" s="117"/>
      <c r="E188" s="117"/>
      <c r="F188" s="117"/>
      <c r="G188" s="117"/>
      <c r="H188" s="117"/>
      <c r="I188" s="117"/>
      <c r="J188" s="117"/>
      <c r="K188" s="117"/>
      <c r="L188" s="117"/>
      <c r="M188" s="117"/>
      <c r="N188" s="117"/>
      <c r="O188" s="117"/>
    </row>
    <row r="189" spans="1:15" ht="13.15" x14ac:dyDescent="0.4">
      <c r="A189" s="117"/>
      <c r="B189" s="117"/>
      <c r="C189" s="117"/>
      <c r="D189" s="117"/>
      <c r="E189" s="117"/>
      <c r="F189" s="117"/>
      <c r="G189" s="117"/>
      <c r="H189" s="117"/>
      <c r="I189" s="117"/>
      <c r="J189" s="117"/>
      <c r="K189" s="117"/>
      <c r="L189" s="117"/>
      <c r="M189" s="117"/>
      <c r="N189" s="117"/>
      <c r="O189" s="117"/>
    </row>
    <row r="190" spans="1:15" ht="13.15" x14ac:dyDescent="0.4">
      <c r="A190" s="117"/>
      <c r="B190" s="117"/>
      <c r="C190" s="117"/>
      <c r="D190" s="117"/>
      <c r="E190" s="117"/>
      <c r="F190" s="117"/>
      <c r="G190" s="117"/>
      <c r="H190" s="117"/>
      <c r="I190" s="117"/>
      <c r="J190" s="117"/>
      <c r="K190" s="117"/>
      <c r="L190" s="117"/>
      <c r="M190" s="117"/>
      <c r="N190" s="117"/>
      <c r="O190" s="117"/>
    </row>
    <row r="191" spans="1:15" ht="13.15" x14ac:dyDescent="0.4">
      <c r="A191" s="117"/>
      <c r="B191" s="117"/>
      <c r="C191" s="117"/>
      <c r="D191" s="117"/>
      <c r="E191" s="117"/>
      <c r="F191" s="117"/>
      <c r="G191" s="117"/>
      <c r="H191" s="117"/>
      <c r="I191" s="117"/>
      <c r="J191" s="117"/>
      <c r="K191" s="117"/>
      <c r="L191" s="117"/>
      <c r="M191" s="117"/>
      <c r="N191" s="117"/>
      <c r="O191" s="117"/>
    </row>
    <row r="192" spans="1:15" ht="13.15" x14ac:dyDescent="0.4">
      <c r="A192" s="117"/>
      <c r="B192" s="117"/>
      <c r="C192" s="117"/>
      <c r="D192" s="117"/>
      <c r="E192" s="117"/>
      <c r="F192" s="117"/>
      <c r="G192" s="117"/>
      <c r="H192" s="117"/>
      <c r="I192" s="117"/>
      <c r="J192" s="117"/>
      <c r="K192" s="117"/>
      <c r="L192" s="117"/>
      <c r="M192" s="117"/>
      <c r="N192" s="117"/>
      <c r="O192" s="117"/>
    </row>
    <row r="193" spans="1:15" ht="13.15" x14ac:dyDescent="0.4">
      <c r="A193" s="117"/>
      <c r="B193" s="117"/>
      <c r="C193" s="117"/>
      <c r="D193" s="117"/>
      <c r="E193" s="117"/>
      <c r="F193" s="117"/>
      <c r="G193" s="117"/>
      <c r="H193" s="117"/>
      <c r="I193" s="117"/>
      <c r="J193" s="117"/>
      <c r="K193" s="117"/>
      <c r="L193" s="117"/>
      <c r="M193" s="117"/>
      <c r="N193" s="117"/>
      <c r="O193" s="117"/>
    </row>
    <row r="194" spans="1:15" ht="13.15" x14ac:dyDescent="0.4">
      <c r="A194" s="117"/>
      <c r="B194" s="117"/>
      <c r="C194" s="117"/>
      <c r="D194" s="117"/>
      <c r="E194" s="117"/>
      <c r="F194" s="117"/>
      <c r="G194" s="117"/>
      <c r="H194" s="117"/>
      <c r="I194" s="117"/>
      <c r="J194" s="117"/>
      <c r="K194" s="117"/>
      <c r="L194" s="117"/>
      <c r="M194" s="117"/>
      <c r="N194" s="117"/>
      <c r="O194" s="117"/>
    </row>
    <row r="195" spans="1:15" ht="13.15" x14ac:dyDescent="0.4">
      <c r="A195" s="117"/>
      <c r="B195" s="117"/>
      <c r="C195" s="117"/>
      <c r="D195" s="117"/>
      <c r="E195" s="117"/>
      <c r="F195" s="117"/>
      <c r="G195" s="117"/>
      <c r="H195" s="117"/>
      <c r="I195" s="117"/>
      <c r="J195" s="117"/>
      <c r="K195" s="117"/>
      <c r="L195" s="117"/>
      <c r="M195" s="117"/>
      <c r="N195" s="117"/>
      <c r="O195" s="117"/>
    </row>
    <row r="196" spans="1:15" ht="13.15" x14ac:dyDescent="0.4">
      <c r="A196" s="117"/>
      <c r="B196" s="117"/>
      <c r="C196" s="117"/>
      <c r="D196" s="117"/>
      <c r="E196" s="117"/>
      <c r="F196" s="117"/>
      <c r="G196" s="117"/>
      <c r="H196" s="117"/>
      <c r="I196" s="117"/>
      <c r="J196" s="117"/>
      <c r="K196" s="117"/>
      <c r="L196" s="117"/>
      <c r="M196" s="117"/>
      <c r="N196" s="117"/>
      <c r="O196" s="117"/>
    </row>
    <row r="197" spans="1:15" ht="13.15" x14ac:dyDescent="0.4">
      <c r="A197" s="117"/>
      <c r="B197" s="117"/>
      <c r="C197" s="117"/>
      <c r="D197" s="117"/>
      <c r="E197" s="117"/>
      <c r="F197" s="117"/>
      <c r="G197" s="117"/>
      <c r="H197" s="117"/>
      <c r="I197" s="117"/>
      <c r="J197" s="117"/>
      <c r="K197" s="117"/>
      <c r="L197" s="117"/>
      <c r="M197" s="117"/>
      <c r="N197" s="117"/>
      <c r="O197" s="117"/>
    </row>
    <row r="198" spans="1:15" ht="13.15" x14ac:dyDescent="0.4">
      <c r="A198" s="117"/>
      <c r="B198" s="117"/>
      <c r="C198" s="117"/>
      <c r="D198" s="117"/>
      <c r="E198" s="117"/>
      <c r="F198" s="117"/>
      <c r="G198" s="117"/>
      <c r="H198" s="117"/>
      <c r="I198" s="117"/>
      <c r="J198" s="117"/>
      <c r="K198" s="117"/>
      <c r="L198" s="117"/>
      <c r="M198" s="117"/>
      <c r="N198" s="117"/>
      <c r="O198" s="117"/>
    </row>
    <row r="199" spans="1:15" ht="13.15" x14ac:dyDescent="0.4">
      <c r="A199" s="117"/>
      <c r="B199" s="117"/>
      <c r="C199" s="117"/>
      <c r="D199" s="117"/>
      <c r="E199" s="117"/>
      <c r="F199" s="117"/>
      <c r="G199" s="117"/>
      <c r="H199" s="117"/>
      <c r="I199" s="117"/>
      <c r="J199" s="117"/>
      <c r="K199" s="117"/>
      <c r="L199" s="117"/>
      <c r="M199" s="117"/>
      <c r="N199" s="117"/>
      <c r="O199" s="117"/>
    </row>
    <row r="200" spans="1:15" ht="13.15" x14ac:dyDescent="0.4">
      <c r="A200" s="117"/>
      <c r="B200" s="117"/>
      <c r="C200" s="117"/>
      <c r="D200" s="117"/>
      <c r="E200" s="117"/>
      <c r="F200" s="117"/>
      <c r="G200" s="117"/>
      <c r="H200" s="117"/>
      <c r="I200" s="117"/>
      <c r="J200" s="117"/>
      <c r="K200" s="117"/>
      <c r="L200" s="117"/>
      <c r="M200" s="117"/>
      <c r="N200" s="117"/>
      <c r="O200" s="117"/>
    </row>
    <row r="201" spans="1:15" ht="13.15" x14ac:dyDescent="0.4">
      <c r="A201" s="117"/>
      <c r="B201" s="117"/>
      <c r="C201" s="117"/>
      <c r="D201" s="117"/>
      <c r="E201" s="117"/>
      <c r="F201" s="117"/>
      <c r="G201" s="117"/>
      <c r="H201" s="117"/>
      <c r="I201" s="117"/>
      <c r="J201" s="117"/>
      <c r="K201" s="117"/>
      <c r="L201" s="117"/>
      <c r="M201" s="117"/>
      <c r="N201" s="117"/>
      <c r="O201" s="117"/>
    </row>
    <row r="202" spans="1:15" ht="13.15" x14ac:dyDescent="0.4">
      <c r="A202" s="117"/>
      <c r="B202" s="117"/>
      <c r="C202" s="117"/>
      <c r="D202" s="117"/>
      <c r="E202" s="117"/>
      <c r="F202" s="117"/>
      <c r="G202" s="117"/>
      <c r="H202" s="117"/>
      <c r="I202" s="117"/>
      <c r="J202" s="117"/>
      <c r="K202" s="117"/>
      <c r="L202" s="117"/>
      <c r="M202" s="117"/>
      <c r="N202" s="117"/>
      <c r="O202" s="117"/>
    </row>
    <row r="203" spans="1:15" ht="13.15" x14ac:dyDescent="0.4">
      <c r="A203" s="117"/>
      <c r="B203" s="117"/>
      <c r="C203" s="117"/>
      <c r="D203" s="117"/>
      <c r="E203" s="117"/>
      <c r="F203" s="117"/>
      <c r="G203" s="117"/>
      <c r="H203" s="117"/>
      <c r="I203" s="117"/>
      <c r="J203" s="117"/>
      <c r="K203" s="117"/>
      <c r="L203" s="117"/>
      <c r="M203" s="117"/>
      <c r="N203" s="117"/>
      <c r="O203" s="117"/>
    </row>
    <row r="204" spans="1:15" ht="13.15" x14ac:dyDescent="0.4">
      <c r="A204" s="117"/>
      <c r="B204" s="117"/>
      <c r="C204" s="117"/>
      <c r="D204" s="117"/>
      <c r="E204" s="117"/>
      <c r="F204" s="117"/>
      <c r="G204" s="117"/>
      <c r="H204" s="117"/>
      <c r="I204" s="117"/>
      <c r="J204" s="117"/>
      <c r="K204" s="117"/>
      <c r="L204" s="117"/>
      <c r="M204" s="117"/>
      <c r="N204" s="117"/>
      <c r="O204" s="117"/>
    </row>
    <row r="205" spans="1:15" ht="13.15" x14ac:dyDescent="0.4">
      <c r="A205" s="117"/>
      <c r="B205" s="117"/>
      <c r="C205" s="117"/>
      <c r="D205" s="117"/>
      <c r="E205" s="117"/>
      <c r="F205" s="117"/>
      <c r="G205" s="117"/>
      <c r="H205" s="117"/>
      <c r="I205" s="117"/>
      <c r="J205" s="117"/>
      <c r="K205" s="117"/>
      <c r="L205" s="117"/>
      <c r="M205" s="117"/>
      <c r="N205" s="117"/>
      <c r="O205" s="117"/>
    </row>
    <row r="206" spans="1:15" ht="13.15" x14ac:dyDescent="0.4">
      <c r="A206" s="117"/>
      <c r="B206" s="117"/>
      <c r="C206" s="117"/>
      <c r="D206" s="117"/>
      <c r="E206" s="117"/>
      <c r="F206" s="117"/>
      <c r="G206" s="117"/>
      <c r="H206" s="117"/>
      <c r="I206" s="117"/>
      <c r="J206" s="117"/>
      <c r="K206" s="117"/>
      <c r="L206" s="117"/>
      <c r="M206" s="117"/>
      <c r="N206" s="117"/>
      <c r="O206" s="117"/>
    </row>
    <row r="207" spans="1:15" ht="13.15" x14ac:dyDescent="0.4">
      <c r="A207" s="117"/>
      <c r="B207" s="117"/>
      <c r="C207" s="117"/>
      <c r="D207" s="117"/>
      <c r="E207" s="117"/>
      <c r="F207" s="117"/>
      <c r="G207" s="117"/>
      <c r="H207" s="117"/>
      <c r="I207" s="117"/>
      <c r="J207" s="117"/>
      <c r="K207" s="117"/>
      <c r="L207" s="117"/>
      <c r="M207" s="117"/>
      <c r="N207" s="117"/>
      <c r="O207" s="117"/>
    </row>
    <row r="208" spans="1:15" ht="13.15" x14ac:dyDescent="0.4">
      <c r="A208" s="117"/>
      <c r="B208" s="117"/>
      <c r="C208" s="117"/>
      <c r="D208" s="117"/>
      <c r="E208" s="117"/>
      <c r="F208" s="117"/>
      <c r="G208" s="117"/>
      <c r="H208" s="117"/>
      <c r="I208" s="117"/>
      <c r="J208" s="117"/>
      <c r="K208" s="117"/>
      <c r="L208" s="117"/>
      <c r="M208" s="117"/>
      <c r="N208" s="117"/>
      <c r="O208" s="117"/>
    </row>
    <row r="209" spans="1:15" ht="13.15" x14ac:dyDescent="0.4">
      <c r="A209" s="117"/>
      <c r="B209" s="117"/>
      <c r="C209" s="117"/>
      <c r="D209" s="117"/>
      <c r="E209" s="117"/>
      <c r="F209" s="117"/>
      <c r="G209" s="117"/>
      <c r="H209" s="117"/>
      <c r="I209" s="117"/>
      <c r="J209" s="117"/>
      <c r="K209" s="117"/>
      <c r="L209" s="117"/>
      <c r="M209" s="117"/>
      <c r="N209" s="117"/>
      <c r="O209" s="117"/>
    </row>
    <row r="210" spans="1:15" ht="13.15" x14ac:dyDescent="0.4">
      <c r="A210" s="117"/>
      <c r="B210" s="117"/>
      <c r="C210" s="117"/>
      <c r="D210" s="117"/>
      <c r="E210" s="117"/>
      <c r="F210" s="117"/>
      <c r="G210" s="117"/>
      <c r="H210" s="117"/>
      <c r="I210" s="117"/>
      <c r="J210" s="117"/>
      <c r="K210" s="117"/>
      <c r="L210" s="117"/>
      <c r="M210" s="117"/>
      <c r="N210" s="117"/>
      <c r="O210" s="117"/>
    </row>
    <row r="211" spans="1:15" ht="13.15" x14ac:dyDescent="0.4">
      <c r="A211" s="117"/>
      <c r="B211" s="117"/>
      <c r="C211" s="117"/>
      <c r="D211" s="117"/>
      <c r="E211" s="117"/>
      <c r="F211" s="117"/>
      <c r="G211" s="117"/>
      <c r="H211" s="117"/>
      <c r="I211" s="117"/>
      <c r="J211" s="117"/>
      <c r="K211" s="117"/>
      <c r="L211" s="117"/>
      <c r="M211" s="117"/>
      <c r="N211" s="117"/>
      <c r="O211" s="117"/>
    </row>
    <row r="212" spans="1:15" ht="13.15" x14ac:dyDescent="0.4">
      <c r="A212" s="117"/>
      <c r="B212" s="117"/>
      <c r="C212" s="117"/>
      <c r="D212" s="117"/>
      <c r="E212" s="117"/>
      <c r="F212" s="117"/>
      <c r="G212" s="117"/>
      <c r="H212" s="117"/>
      <c r="I212" s="117"/>
      <c r="J212" s="117"/>
      <c r="K212" s="117"/>
      <c r="L212" s="117"/>
      <c r="M212" s="117"/>
      <c r="N212" s="117"/>
      <c r="O212" s="117"/>
    </row>
    <row r="213" spans="1:15" ht="13.15" x14ac:dyDescent="0.4">
      <c r="A213" s="117"/>
      <c r="B213" s="117"/>
      <c r="C213" s="117"/>
      <c r="D213" s="117"/>
      <c r="E213" s="117"/>
      <c r="F213" s="117"/>
      <c r="G213" s="117"/>
      <c r="H213" s="117"/>
      <c r="I213" s="117"/>
      <c r="J213" s="117"/>
      <c r="K213" s="117"/>
      <c r="L213" s="117"/>
      <c r="M213" s="117"/>
      <c r="N213" s="117"/>
      <c r="O213" s="117"/>
    </row>
    <row r="214" spans="1:15" ht="13.15" x14ac:dyDescent="0.4">
      <c r="A214" s="117"/>
      <c r="B214" s="117"/>
      <c r="C214" s="117"/>
      <c r="D214" s="117"/>
      <c r="E214" s="117"/>
      <c r="F214" s="117"/>
      <c r="G214" s="117"/>
      <c r="H214" s="117"/>
      <c r="I214" s="117"/>
      <c r="J214" s="117"/>
      <c r="K214" s="117"/>
      <c r="L214" s="117"/>
      <c r="M214" s="117"/>
      <c r="N214" s="117"/>
      <c r="O214" s="117"/>
    </row>
    <row r="215" spans="1:15" ht="13.15" x14ac:dyDescent="0.4">
      <c r="A215" s="117"/>
      <c r="B215" s="117"/>
      <c r="C215" s="117"/>
      <c r="D215" s="117"/>
      <c r="E215" s="117"/>
      <c r="F215" s="117"/>
      <c r="G215" s="117"/>
      <c r="H215" s="117"/>
      <c r="I215" s="117"/>
      <c r="J215" s="117"/>
      <c r="K215" s="117"/>
      <c r="L215" s="117"/>
      <c r="M215" s="117"/>
      <c r="N215" s="117"/>
      <c r="O215" s="117"/>
    </row>
    <row r="216" spans="1:15" ht="13.15" x14ac:dyDescent="0.4">
      <c r="A216" s="117"/>
      <c r="B216" s="117"/>
      <c r="C216" s="117"/>
      <c r="D216" s="117"/>
      <c r="E216" s="117"/>
      <c r="F216" s="117"/>
      <c r="G216" s="117"/>
      <c r="H216" s="117"/>
      <c r="I216" s="117"/>
      <c r="J216" s="117"/>
      <c r="K216" s="117"/>
      <c r="L216" s="117"/>
      <c r="M216" s="117"/>
      <c r="N216" s="117"/>
      <c r="O216" s="117"/>
    </row>
    <row r="217" spans="1:15" ht="13.15" x14ac:dyDescent="0.4">
      <c r="A217" s="117"/>
      <c r="B217" s="117"/>
      <c r="C217" s="117"/>
      <c r="D217" s="117"/>
      <c r="E217" s="117"/>
      <c r="F217" s="117"/>
      <c r="G217" s="117"/>
      <c r="H217" s="117"/>
      <c r="I217" s="117"/>
      <c r="J217" s="117"/>
      <c r="K217" s="117"/>
      <c r="L217" s="117"/>
      <c r="M217" s="117"/>
      <c r="N217" s="117"/>
      <c r="O217" s="117"/>
    </row>
    <row r="218" spans="1:15" ht="13.15" x14ac:dyDescent="0.4">
      <c r="A218" s="117"/>
      <c r="B218" s="117"/>
      <c r="C218" s="117"/>
      <c r="D218" s="117"/>
      <c r="E218" s="117"/>
      <c r="F218" s="117"/>
      <c r="G218" s="117"/>
      <c r="H218" s="117"/>
      <c r="I218" s="117"/>
      <c r="J218" s="117"/>
      <c r="K218" s="117"/>
      <c r="L218" s="117"/>
      <c r="M218" s="117"/>
      <c r="N218" s="117"/>
      <c r="O218" s="117"/>
    </row>
    <row r="219" spans="1:15" ht="13.15" x14ac:dyDescent="0.4">
      <c r="A219" s="117"/>
      <c r="B219" s="117"/>
      <c r="C219" s="117"/>
      <c r="D219" s="117"/>
      <c r="E219" s="117"/>
      <c r="F219" s="117"/>
      <c r="G219" s="117"/>
      <c r="H219" s="117"/>
      <c r="I219" s="117"/>
      <c r="J219" s="117"/>
      <c r="K219" s="117"/>
      <c r="L219" s="117"/>
      <c r="M219" s="117"/>
      <c r="N219" s="117"/>
      <c r="O219" s="117"/>
    </row>
    <row r="220" spans="1:15" ht="13.15" x14ac:dyDescent="0.4">
      <c r="A220" s="117"/>
      <c r="B220" s="117"/>
      <c r="C220" s="117"/>
      <c r="D220" s="117"/>
      <c r="E220" s="117"/>
      <c r="F220" s="117"/>
      <c r="G220" s="117"/>
      <c r="H220" s="117"/>
      <c r="I220" s="117"/>
      <c r="J220" s="117"/>
      <c r="K220" s="117"/>
      <c r="L220" s="117"/>
      <c r="M220" s="117"/>
      <c r="N220" s="117"/>
      <c r="O220" s="117"/>
    </row>
    <row r="221" spans="1:15" ht="13.15" x14ac:dyDescent="0.4">
      <c r="A221" s="117"/>
      <c r="B221" s="117"/>
      <c r="C221" s="117"/>
      <c r="D221" s="117"/>
      <c r="E221" s="117"/>
      <c r="F221" s="117"/>
      <c r="G221" s="117"/>
      <c r="H221" s="117"/>
      <c r="I221" s="117"/>
      <c r="J221" s="117"/>
      <c r="K221" s="117"/>
      <c r="L221" s="117"/>
      <c r="M221" s="117"/>
      <c r="N221" s="117"/>
      <c r="O221" s="117"/>
    </row>
    <row r="222" spans="1:15" ht="13.15" x14ac:dyDescent="0.4">
      <c r="A222" s="117"/>
      <c r="B222" s="117"/>
      <c r="C222" s="117"/>
      <c r="D222" s="117"/>
      <c r="E222" s="117"/>
      <c r="F222" s="117"/>
      <c r="G222" s="117"/>
      <c r="H222" s="117"/>
      <c r="I222" s="117"/>
      <c r="J222" s="117"/>
      <c r="K222" s="117"/>
      <c r="L222" s="117"/>
      <c r="M222" s="117"/>
      <c r="N222" s="117"/>
      <c r="O222" s="117"/>
    </row>
    <row r="223" spans="1:15" ht="13.15" x14ac:dyDescent="0.4">
      <c r="A223" s="117"/>
      <c r="B223" s="117"/>
      <c r="C223" s="117"/>
      <c r="D223" s="117"/>
      <c r="E223" s="117"/>
      <c r="F223" s="117"/>
      <c r="G223" s="117"/>
      <c r="H223" s="117"/>
      <c r="I223" s="117"/>
      <c r="J223" s="117"/>
      <c r="K223" s="117"/>
      <c r="L223" s="117"/>
      <c r="M223" s="117"/>
      <c r="N223" s="117"/>
      <c r="O223" s="117"/>
    </row>
    <row r="224" spans="1:15" ht="13.15" x14ac:dyDescent="0.4">
      <c r="A224" s="117"/>
      <c r="B224" s="117"/>
      <c r="C224" s="117"/>
      <c r="D224" s="117"/>
      <c r="E224" s="117"/>
      <c r="F224" s="117"/>
      <c r="G224" s="117"/>
      <c r="H224" s="117"/>
      <c r="I224" s="117"/>
      <c r="J224" s="117"/>
      <c r="K224" s="117"/>
      <c r="L224" s="117"/>
      <c r="M224" s="117"/>
      <c r="N224" s="117"/>
      <c r="O224" s="117"/>
    </row>
    <row r="225" spans="1:15" ht="13.15" x14ac:dyDescent="0.4">
      <c r="A225" s="117"/>
      <c r="B225" s="117"/>
      <c r="C225" s="117"/>
      <c r="D225" s="117"/>
      <c r="E225" s="117"/>
      <c r="F225" s="117"/>
      <c r="G225" s="117"/>
      <c r="H225" s="117"/>
      <c r="I225" s="117"/>
      <c r="J225" s="117"/>
      <c r="K225" s="117"/>
      <c r="L225" s="117"/>
      <c r="M225" s="117"/>
      <c r="N225" s="117"/>
      <c r="O225" s="117"/>
    </row>
    <row r="226" spans="1:15" ht="13.15" x14ac:dyDescent="0.4">
      <c r="A226" s="117"/>
      <c r="B226" s="117"/>
      <c r="C226" s="117"/>
      <c r="D226" s="117"/>
      <c r="E226" s="117"/>
      <c r="F226" s="117"/>
      <c r="G226" s="117"/>
      <c r="H226" s="117"/>
      <c r="I226" s="117"/>
      <c r="J226" s="117"/>
      <c r="K226" s="117"/>
      <c r="L226" s="117"/>
      <c r="M226" s="117"/>
      <c r="N226" s="117"/>
      <c r="O226" s="117"/>
    </row>
    <row r="227" spans="1:15" ht="13.15" x14ac:dyDescent="0.4">
      <c r="A227" s="117"/>
      <c r="B227" s="117"/>
      <c r="C227" s="117"/>
      <c r="D227" s="117"/>
      <c r="E227" s="117"/>
      <c r="F227" s="117"/>
      <c r="G227" s="117"/>
      <c r="H227" s="117"/>
      <c r="I227" s="117"/>
      <c r="J227" s="117"/>
      <c r="K227" s="117"/>
      <c r="L227" s="117"/>
      <c r="M227" s="117"/>
      <c r="N227" s="117"/>
      <c r="O227" s="117"/>
    </row>
    <row r="228" spans="1:15" ht="13.15" x14ac:dyDescent="0.4">
      <c r="A228" s="117"/>
      <c r="B228" s="117"/>
      <c r="C228" s="117"/>
      <c r="D228" s="117"/>
      <c r="E228" s="117"/>
      <c r="F228" s="117"/>
      <c r="G228" s="117"/>
      <c r="H228" s="117"/>
      <c r="I228" s="117"/>
      <c r="J228" s="117"/>
      <c r="K228" s="117"/>
      <c r="L228" s="117"/>
      <c r="M228" s="117"/>
      <c r="N228" s="117"/>
      <c r="O228" s="117"/>
    </row>
    <row r="229" spans="1:15" ht="13.15" x14ac:dyDescent="0.4">
      <c r="A229" s="117"/>
      <c r="B229" s="117"/>
      <c r="C229" s="117"/>
      <c r="D229" s="117"/>
      <c r="E229" s="117"/>
      <c r="F229" s="117"/>
      <c r="G229" s="117"/>
      <c r="H229" s="117"/>
      <c r="I229" s="117"/>
      <c r="J229" s="117"/>
      <c r="K229" s="117"/>
      <c r="L229" s="117"/>
      <c r="M229" s="117"/>
      <c r="N229" s="117"/>
      <c r="O229" s="117"/>
    </row>
    <row r="230" spans="1:15" ht="13.15" x14ac:dyDescent="0.4">
      <c r="A230" s="117"/>
      <c r="B230" s="117"/>
      <c r="C230" s="117"/>
      <c r="D230" s="117"/>
      <c r="E230" s="117"/>
      <c r="F230" s="117"/>
      <c r="G230" s="117"/>
      <c r="H230" s="117"/>
      <c r="I230" s="117"/>
      <c r="J230" s="117"/>
      <c r="K230" s="117"/>
      <c r="L230" s="117"/>
      <c r="M230" s="117"/>
      <c r="N230" s="117"/>
      <c r="O230" s="117"/>
    </row>
    <row r="231" spans="1:15" ht="13.15" x14ac:dyDescent="0.4">
      <c r="A231" s="117"/>
      <c r="B231" s="117"/>
      <c r="C231" s="117"/>
      <c r="D231" s="117"/>
      <c r="E231" s="117"/>
      <c r="F231" s="117"/>
      <c r="G231" s="117"/>
      <c r="H231" s="117"/>
      <c r="I231" s="117"/>
      <c r="J231" s="117"/>
      <c r="K231" s="117"/>
      <c r="L231" s="117"/>
      <c r="M231" s="117"/>
      <c r="N231" s="117"/>
      <c r="O231" s="117"/>
    </row>
    <row r="232" spans="1:15" ht="13.15" x14ac:dyDescent="0.4">
      <c r="A232" s="117"/>
      <c r="B232" s="117"/>
      <c r="C232" s="117"/>
      <c r="D232" s="117"/>
      <c r="E232" s="117"/>
      <c r="F232" s="117"/>
      <c r="G232" s="117"/>
      <c r="H232" s="117"/>
      <c r="I232" s="117"/>
      <c r="J232" s="117"/>
      <c r="K232" s="117"/>
      <c r="L232" s="117"/>
      <c r="M232" s="117"/>
      <c r="N232" s="117"/>
      <c r="O232" s="117"/>
    </row>
    <row r="233" spans="1:15" ht="13.15" x14ac:dyDescent="0.4">
      <c r="A233" s="117"/>
      <c r="B233" s="117"/>
      <c r="C233" s="117"/>
      <c r="D233" s="117"/>
      <c r="E233" s="117"/>
      <c r="F233" s="117"/>
      <c r="G233" s="117"/>
      <c r="H233" s="117"/>
      <c r="I233" s="117"/>
      <c r="J233" s="117"/>
      <c r="K233" s="117"/>
      <c r="L233" s="117"/>
      <c r="M233" s="117"/>
      <c r="N233" s="117"/>
      <c r="O233" s="117"/>
    </row>
    <row r="234" spans="1:15" ht="13.15" x14ac:dyDescent="0.4">
      <c r="A234" s="117"/>
      <c r="B234" s="117"/>
      <c r="C234" s="117"/>
      <c r="D234" s="117"/>
      <c r="E234" s="117"/>
      <c r="F234" s="117"/>
      <c r="G234" s="117"/>
      <c r="H234" s="117"/>
      <c r="I234" s="117"/>
      <c r="J234" s="117"/>
      <c r="K234" s="117"/>
      <c r="L234" s="117"/>
      <c r="M234" s="117"/>
      <c r="N234" s="117"/>
      <c r="O234" s="117"/>
    </row>
    <row r="235" spans="1:15" ht="13.15" x14ac:dyDescent="0.4">
      <c r="A235" s="117"/>
      <c r="B235" s="117"/>
      <c r="C235" s="117"/>
      <c r="D235" s="117"/>
      <c r="E235" s="117"/>
      <c r="F235" s="117"/>
      <c r="G235" s="117"/>
      <c r="H235" s="117"/>
      <c r="I235" s="117"/>
      <c r="J235" s="117"/>
      <c r="K235" s="117"/>
      <c r="L235" s="117"/>
      <c r="M235" s="117"/>
      <c r="N235" s="117"/>
      <c r="O235" s="117"/>
    </row>
    <row r="236" spans="1:15" ht="13.15" x14ac:dyDescent="0.4">
      <c r="A236" s="117"/>
      <c r="B236" s="117"/>
      <c r="C236" s="117"/>
      <c r="D236" s="117"/>
      <c r="E236" s="117"/>
      <c r="F236" s="117"/>
      <c r="G236" s="117"/>
      <c r="H236" s="117"/>
      <c r="I236" s="117"/>
      <c r="J236" s="117"/>
      <c r="K236" s="117"/>
      <c r="L236" s="117"/>
      <c r="M236" s="117"/>
      <c r="N236" s="117"/>
      <c r="O236" s="117"/>
    </row>
    <row r="237" spans="1:15" ht="13.15" x14ac:dyDescent="0.4">
      <c r="A237" s="117"/>
      <c r="B237" s="117"/>
      <c r="C237" s="117"/>
      <c r="D237" s="117"/>
      <c r="E237" s="117"/>
      <c r="F237" s="117"/>
      <c r="G237" s="117"/>
      <c r="H237" s="117"/>
      <c r="I237" s="117"/>
      <c r="J237" s="117"/>
      <c r="K237" s="117"/>
      <c r="L237" s="117"/>
      <c r="M237" s="117"/>
      <c r="N237" s="117"/>
      <c r="O237" s="117"/>
    </row>
    <row r="238" spans="1:15" ht="13.15" x14ac:dyDescent="0.4">
      <c r="A238" s="117"/>
      <c r="B238" s="117"/>
      <c r="C238" s="117"/>
      <c r="D238" s="117"/>
      <c r="E238" s="117"/>
      <c r="F238" s="117"/>
      <c r="G238" s="117"/>
      <c r="H238" s="117"/>
      <c r="I238" s="117"/>
      <c r="J238" s="117"/>
      <c r="K238" s="117"/>
      <c r="L238" s="117"/>
      <c r="M238" s="117"/>
      <c r="N238" s="117"/>
      <c r="O238" s="117"/>
    </row>
    <row r="239" spans="1:15" ht="13.15" x14ac:dyDescent="0.4">
      <c r="A239" s="117"/>
      <c r="B239" s="117"/>
      <c r="C239" s="117"/>
      <c r="D239" s="117"/>
      <c r="E239" s="117"/>
      <c r="F239" s="117"/>
      <c r="G239" s="117"/>
      <c r="H239" s="117"/>
      <c r="I239" s="117"/>
      <c r="J239" s="117"/>
      <c r="K239" s="117"/>
      <c r="L239" s="117"/>
      <c r="M239" s="117"/>
      <c r="N239" s="117"/>
      <c r="O239" s="117"/>
    </row>
    <row r="240" spans="1:15" ht="13.15" x14ac:dyDescent="0.4">
      <c r="A240" s="117"/>
      <c r="B240" s="117"/>
      <c r="C240" s="117"/>
      <c r="D240" s="117"/>
      <c r="E240" s="117"/>
      <c r="F240" s="117"/>
      <c r="G240" s="117"/>
      <c r="H240" s="117"/>
      <c r="I240" s="117"/>
      <c r="J240" s="117"/>
      <c r="K240" s="117"/>
      <c r="L240" s="117"/>
      <c r="M240" s="117"/>
      <c r="N240" s="117"/>
      <c r="O240" s="117"/>
    </row>
    <row r="241" spans="1:15" ht="13.15" x14ac:dyDescent="0.4">
      <c r="A241" s="117"/>
      <c r="B241" s="117"/>
      <c r="C241" s="117"/>
      <c r="D241" s="117"/>
      <c r="E241" s="117"/>
      <c r="F241" s="117"/>
      <c r="G241" s="117"/>
      <c r="H241" s="117"/>
      <c r="I241" s="117"/>
      <c r="J241" s="117"/>
      <c r="K241" s="117"/>
      <c r="L241" s="117"/>
      <c r="M241" s="117"/>
      <c r="N241" s="117"/>
      <c r="O241" s="117"/>
    </row>
    <row r="242" spans="1:15" ht="13.15" x14ac:dyDescent="0.4">
      <c r="A242" s="117"/>
      <c r="B242" s="117"/>
      <c r="C242" s="117"/>
      <c r="D242" s="117"/>
      <c r="E242" s="117"/>
      <c r="F242" s="117"/>
      <c r="G242" s="117"/>
      <c r="H242" s="117"/>
      <c r="I242" s="117"/>
      <c r="J242" s="117"/>
      <c r="K242" s="117"/>
      <c r="L242" s="117"/>
      <c r="M242" s="117"/>
      <c r="N242" s="117"/>
      <c r="O242" s="117"/>
    </row>
    <row r="243" spans="1:15" ht="13.15" x14ac:dyDescent="0.4">
      <c r="A243" s="117"/>
      <c r="B243" s="117"/>
      <c r="C243" s="117"/>
      <c r="D243" s="117"/>
      <c r="E243" s="117"/>
      <c r="F243" s="117"/>
      <c r="G243" s="117"/>
      <c r="H243" s="117"/>
      <c r="I243" s="117"/>
      <c r="J243" s="117"/>
      <c r="K243" s="117"/>
      <c r="L243" s="117"/>
      <c r="M243" s="117"/>
      <c r="N243" s="117"/>
      <c r="O243" s="117"/>
    </row>
    <row r="244" spans="1:15" ht="13.15" x14ac:dyDescent="0.4">
      <c r="A244" s="117"/>
      <c r="B244" s="117"/>
      <c r="C244" s="117"/>
      <c r="D244" s="117"/>
      <c r="E244" s="117"/>
      <c r="F244" s="117"/>
      <c r="G244" s="117"/>
      <c r="H244" s="117"/>
      <c r="I244" s="117"/>
      <c r="J244" s="117"/>
      <c r="K244" s="117"/>
      <c r="L244" s="117"/>
      <c r="M244" s="117"/>
      <c r="N244" s="117"/>
      <c r="O244" s="117"/>
    </row>
    <row r="245" spans="1:15" ht="13.15" x14ac:dyDescent="0.4">
      <c r="A245" s="117"/>
      <c r="B245" s="117"/>
      <c r="C245" s="117"/>
      <c r="D245" s="117"/>
      <c r="E245" s="117"/>
      <c r="F245" s="117"/>
      <c r="G245" s="117"/>
      <c r="H245" s="117"/>
      <c r="I245" s="117"/>
      <c r="J245" s="117"/>
      <c r="K245" s="117"/>
      <c r="L245" s="117"/>
      <c r="M245" s="117"/>
      <c r="N245" s="117"/>
      <c r="O245" s="117"/>
    </row>
    <row r="246" spans="1:15" ht="13.15" x14ac:dyDescent="0.4">
      <c r="A246" s="117"/>
      <c r="B246" s="117"/>
      <c r="C246" s="117"/>
      <c r="D246" s="117"/>
      <c r="E246" s="117"/>
      <c r="F246" s="117"/>
      <c r="G246" s="117"/>
      <c r="H246" s="117"/>
      <c r="I246" s="117"/>
      <c r="J246" s="117"/>
      <c r="K246" s="117"/>
      <c r="L246" s="117"/>
      <c r="M246" s="117"/>
      <c r="N246" s="117"/>
      <c r="O246" s="117"/>
    </row>
    <row r="247" spans="1:15" ht="13.15" x14ac:dyDescent="0.4">
      <c r="A247" s="117"/>
      <c r="B247" s="117"/>
      <c r="C247" s="117"/>
      <c r="D247" s="117"/>
      <c r="E247" s="117"/>
      <c r="F247" s="117"/>
      <c r="G247" s="117"/>
      <c r="H247" s="117"/>
      <c r="I247" s="117"/>
      <c r="J247" s="117"/>
      <c r="K247" s="117"/>
      <c r="L247" s="117"/>
      <c r="M247" s="117"/>
      <c r="N247" s="117"/>
      <c r="O247" s="117"/>
    </row>
    <row r="248" spans="1:15" ht="13.15" x14ac:dyDescent="0.4">
      <c r="A248" s="117"/>
      <c r="B248" s="117"/>
      <c r="C248" s="117"/>
      <c r="D248" s="117"/>
      <c r="E248" s="117"/>
      <c r="F248" s="117"/>
      <c r="G248" s="117"/>
      <c r="H248" s="117"/>
      <c r="I248" s="117"/>
      <c r="J248" s="117"/>
      <c r="K248" s="117"/>
      <c r="L248" s="117"/>
      <c r="M248" s="117"/>
      <c r="N248" s="117"/>
      <c r="O248" s="117"/>
    </row>
    <row r="249" spans="1:15" ht="13.15" x14ac:dyDescent="0.4">
      <c r="A249" s="117"/>
      <c r="B249" s="117"/>
      <c r="C249" s="117"/>
      <c r="D249" s="117"/>
      <c r="E249" s="117"/>
      <c r="F249" s="117"/>
      <c r="G249" s="117"/>
      <c r="H249" s="117"/>
      <c r="I249" s="117"/>
      <c r="J249" s="117"/>
      <c r="K249" s="117"/>
      <c r="L249" s="117"/>
      <c r="M249" s="117"/>
      <c r="N249" s="117"/>
      <c r="O249" s="117"/>
    </row>
    <row r="250" spans="1:15" ht="13.15" x14ac:dyDescent="0.4">
      <c r="A250" s="117"/>
      <c r="B250" s="117"/>
      <c r="C250" s="117"/>
      <c r="D250" s="117"/>
      <c r="E250" s="117"/>
      <c r="F250" s="117"/>
      <c r="G250" s="117"/>
      <c r="H250" s="117"/>
      <c r="I250" s="117"/>
      <c r="J250" s="117"/>
      <c r="K250" s="117"/>
      <c r="L250" s="117"/>
      <c r="M250" s="117"/>
      <c r="N250" s="117"/>
      <c r="O250" s="117"/>
    </row>
    <row r="251" spans="1:15" ht="13.15" x14ac:dyDescent="0.4">
      <c r="A251" s="117"/>
      <c r="B251" s="117"/>
      <c r="C251" s="117"/>
      <c r="D251" s="117"/>
      <c r="E251" s="117"/>
      <c r="F251" s="117"/>
      <c r="G251" s="117"/>
      <c r="H251" s="117"/>
      <c r="I251" s="117"/>
      <c r="J251" s="117"/>
      <c r="K251" s="117"/>
      <c r="L251" s="117"/>
      <c r="M251" s="117"/>
      <c r="N251" s="117"/>
      <c r="O251" s="117"/>
    </row>
    <row r="252" spans="1:15" ht="13.15" x14ac:dyDescent="0.4">
      <c r="A252" s="117"/>
      <c r="B252" s="117"/>
      <c r="C252" s="117"/>
      <c r="D252" s="117"/>
      <c r="E252" s="117"/>
      <c r="F252" s="117"/>
      <c r="G252" s="117"/>
      <c r="H252" s="117"/>
      <c r="I252" s="117"/>
      <c r="J252" s="117"/>
      <c r="K252" s="117"/>
      <c r="L252" s="117"/>
      <c r="M252" s="117"/>
      <c r="N252" s="117"/>
      <c r="O252" s="117"/>
    </row>
    <row r="253" spans="1:15" ht="13.15" x14ac:dyDescent="0.4">
      <c r="A253" s="117"/>
      <c r="B253" s="117"/>
      <c r="C253" s="117"/>
      <c r="D253" s="117"/>
      <c r="E253" s="117"/>
      <c r="F253" s="117"/>
      <c r="G253" s="117"/>
      <c r="H253" s="117"/>
      <c r="I253" s="117"/>
      <c r="J253" s="117"/>
      <c r="K253" s="117"/>
      <c r="L253" s="117"/>
      <c r="M253" s="117"/>
      <c r="N253" s="117"/>
      <c r="O253" s="117"/>
    </row>
    <row r="254" spans="1:15" ht="13.15" x14ac:dyDescent="0.4">
      <c r="A254" s="117"/>
      <c r="B254" s="117"/>
      <c r="C254" s="117"/>
      <c r="D254" s="117"/>
      <c r="E254" s="117"/>
      <c r="F254" s="117"/>
      <c r="G254" s="117"/>
      <c r="H254" s="117"/>
      <c r="I254" s="117"/>
      <c r="J254" s="117"/>
      <c r="K254" s="117"/>
      <c r="L254" s="117"/>
      <c r="M254" s="117"/>
      <c r="N254" s="117"/>
      <c r="O254" s="117"/>
    </row>
    <row r="255" spans="1:15" ht="13.15" x14ac:dyDescent="0.4">
      <c r="A255" s="117"/>
      <c r="B255" s="117"/>
      <c r="C255" s="117"/>
      <c r="D255" s="117"/>
      <c r="E255" s="117"/>
      <c r="F255" s="117"/>
      <c r="G255" s="117"/>
      <c r="H255" s="117"/>
      <c r="I255" s="117"/>
      <c r="J255" s="117"/>
      <c r="K255" s="117"/>
      <c r="L255" s="117"/>
      <c r="M255" s="117"/>
      <c r="N255" s="117"/>
      <c r="O255" s="117"/>
    </row>
    <row r="256" spans="1:15" ht="13.15" x14ac:dyDescent="0.4">
      <c r="A256" s="117"/>
      <c r="B256" s="117"/>
      <c r="C256" s="117"/>
      <c r="D256" s="117"/>
      <c r="E256" s="117"/>
      <c r="F256" s="117"/>
      <c r="G256" s="117"/>
      <c r="H256" s="117"/>
      <c r="I256" s="117"/>
      <c r="J256" s="117"/>
      <c r="K256" s="117"/>
      <c r="L256" s="117"/>
      <c r="M256" s="117"/>
      <c r="N256" s="117"/>
      <c r="O256" s="117"/>
    </row>
    <row r="257" spans="1:15" ht="13.15" x14ac:dyDescent="0.4">
      <c r="A257" s="117"/>
      <c r="B257" s="117"/>
      <c r="C257" s="117"/>
      <c r="D257" s="117"/>
      <c r="E257" s="117"/>
      <c r="F257" s="117"/>
      <c r="G257" s="117"/>
      <c r="H257" s="117"/>
      <c r="I257" s="117"/>
      <c r="J257" s="117"/>
      <c r="K257" s="117"/>
      <c r="L257" s="117"/>
      <c r="M257" s="117"/>
      <c r="N257" s="117"/>
      <c r="O257" s="117"/>
    </row>
    <row r="258" spans="1:15" ht="13.15" x14ac:dyDescent="0.4">
      <c r="A258" s="117"/>
      <c r="B258" s="117"/>
      <c r="C258" s="117"/>
      <c r="D258" s="117"/>
      <c r="E258" s="117"/>
      <c r="F258" s="117"/>
      <c r="G258" s="117"/>
      <c r="H258" s="117"/>
      <c r="I258" s="117"/>
      <c r="J258" s="117"/>
      <c r="K258" s="117"/>
      <c r="L258" s="117"/>
      <c r="M258" s="117"/>
      <c r="N258" s="117"/>
      <c r="O258" s="117"/>
    </row>
    <row r="259" spans="1:15" ht="13.15" x14ac:dyDescent="0.4">
      <c r="A259" s="117"/>
      <c r="B259" s="117"/>
      <c r="C259" s="117"/>
      <c r="D259" s="117"/>
      <c r="E259" s="117"/>
      <c r="F259" s="117"/>
      <c r="G259" s="117"/>
      <c r="H259" s="117"/>
      <c r="I259" s="117"/>
      <c r="J259" s="117"/>
      <c r="K259" s="117"/>
      <c r="L259" s="117"/>
      <c r="M259" s="117"/>
      <c r="N259" s="117"/>
      <c r="O259" s="117"/>
    </row>
    <row r="260" spans="1:15" ht="13.15" x14ac:dyDescent="0.4">
      <c r="A260" s="117"/>
      <c r="B260" s="117"/>
      <c r="C260" s="117"/>
      <c r="D260" s="117"/>
      <c r="E260" s="117"/>
      <c r="F260" s="117"/>
      <c r="G260" s="117"/>
      <c r="H260" s="117"/>
      <c r="I260" s="117"/>
      <c r="J260" s="117"/>
      <c r="K260" s="117"/>
      <c r="L260" s="117"/>
      <c r="M260" s="117"/>
      <c r="N260" s="117"/>
      <c r="O260" s="117"/>
    </row>
    <row r="261" spans="1:15" ht="13.15" x14ac:dyDescent="0.4">
      <c r="A261" s="117"/>
      <c r="B261" s="117"/>
      <c r="C261" s="117"/>
      <c r="D261" s="117"/>
      <c r="E261" s="117"/>
      <c r="F261" s="117"/>
      <c r="G261" s="117"/>
      <c r="H261" s="117"/>
      <c r="I261" s="117"/>
      <c r="J261" s="117"/>
      <c r="K261" s="117"/>
      <c r="L261" s="117"/>
      <c r="M261" s="117"/>
      <c r="N261" s="117"/>
      <c r="O261" s="117"/>
    </row>
    <row r="262" spans="1:15" ht="13.15" x14ac:dyDescent="0.4">
      <c r="A262" s="117"/>
      <c r="B262" s="117"/>
      <c r="C262" s="117"/>
      <c r="D262" s="117"/>
      <c r="E262" s="117"/>
      <c r="F262" s="117"/>
      <c r="G262" s="117"/>
      <c r="H262" s="117"/>
      <c r="I262" s="117"/>
      <c r="J262" s="117"/>
      <c r="K262" s="117"/>
      <c r="L262" s="117"/>
      <c r="M262" s="117"/>
      <c r="N262" s="117"/>
      <c r="O262" s="117"/>
    </row>
    <row r="263" spans="1:15" ht="13.15" x14ac:dyDescent="0.4">
      <c r="A263" s="117"/>
      <c r="B263" s="117"/>
      <c r="C263" s="117"/>
      <c r="D263" s="117"/>
      <c r="E263" s="117"/>
      <c r="F263" s="117"/>
      <c r="G263" s="117"/>
      <c r="H263" s="117"/>
      <c r="I263" s="117"/>
      <c r="J263" s="117"/>
      <c r="K263" s="117"/>
      <c r="L263" s="117"/>
      <c r="M263" s="117"/>
      <c r="N263" s="117"/>
      <c r="O263" s="117"/>
    </row>
    <row r="264" spans="1:15" ht="13.15" x14ac:dyDescent="0.4">
      <c r="A264" s="117"/>
      <c r="B264" s="117"/>
      <c r="C264" s="117"/>
      <c r="D264" s="117"/>
      <c r="E264" s="117"/>
      <c r="F264" s="117"/>
      <c r="G264" s="117"/>
      <c r="H264" s="117"/>
      <c r="I264" s="117"/>
      <c r="J264" s="117"/>
      <c r="K264" s="117"/>
      <c r="L264" s="117"/>
      <c r="M264" s="117"/>
      <c r="N264" s="117"/>
      <c r="O264" s="117"/>
    </row>
    <row r="265" spans="1:15" ht="13.15" x14ac:dyDescent="0.4">
      <c r="A265" s="117"/>
      <c r="B265" s="117"/>
      <c r="C265" s="117"/>
      <c r="D265" s="117"/>
      <c r="E265" s="117"/>
      <c r="F265" s="117"/>
      <c r="G265" s="117"/>
      <c r="H265" s="117"/>
      <c r="I265" s="117"/>
      <c r="J265" s="117"/>
      <c r="K265" s="117"/>
      <c r="L265" s="117"/>
      <c r="M265" s="117"/>
      <c r="N265" s="117"/>
      <c r="O265" s="117"/>
    </row>
    <row r="266" spans="1:15" ht="13.15" x14ac:dyDescent="0.4">
      <c r="A266" s="117"/>
      <c r="B266" s="117"/>
      <c r="C266" s="117"/>
      <c r="D266" s="117"/>
      <c r="E266" s="117"/>
      <c r="F266" s="117"/>
      <c r="G266" s="117"/>
      <c r="H266" s="117"/>
      <c r="I266" s="117"/>
      <c r="J266" s="117"/>
      <c r="K266" s="117"/>
      <c r="L266" s="117"/>
      <c r="M266" s="117"/>
      <c r="N266" s="117"/>
      <c r="O266" s="117"/>
    </row>
    <row r="267" spans="1:15" ht="13.15" x14ac:dyDescent="0.4">
      <c r="A267" s="117"/>
      <c r="B267" s="117"/>
      <c r="C267" s="117"/>
      <c r="D267" s="117"/>
      <c r="E267" s="117"/>
      <c r="F267" s="117"/>
      <c r="G267" s="117"/>
      <c r="H267" s="117"/>
      <c r="I267" s="117"/>
      <c r="J267" s="117"/>
      <c r="K267" s="117"/>
      <c r="L267" s="117"/>
      <c r="M267" s="117"/>
      <c r="N267" s="117"/>
      <c r="O267" s="117"/>
    </row>
    <row r="268" spans="1:15" ht="13.15" x14ac:dyDescent="0.4">
      <c r="A268" s="117"/>
      <c r="B268" s="117"/>
      <c r="C268" s="117"/>
      <c r="D268" s="117"/>
      <c r="E268" s="117"/>
      <c r="F268" s="117"/>
      <c r="G268" s="117"/>
      <c r="H268" s="117"/>
      <c r="I268" s="117"/>
      <c r="J268" s="117"/>
      <c r="K268" s="117"/>
      <c r="L268" s="117"/>
      <c r="M268" s="117"/>
      <c r="N268" s="117"/>
      <c r="O268" s="117"/>
    </row>
    <row r="269" spans="1:15" ht="13.15" x14ac:dyDescent="0.4">
      <c r="A269" s="117"/>
      <c r="B269" s="117"/>
      <c r="C269" s="117"/>
      <c r="D269" s="117"/>
      <c r="E269" s="117"/>
      <c r="F269" s="117"/>
      <c r="G269" s="117"/>
      <c r="H269" s="117"/>
      <c r="I269" s="117"/>
      <c r="J269" s="117"/>
      <c r="K269" s="117"/>
      <c r="L269" s="117"/>
      <c r="M269" s="117"/>
      <c r="N269" s="117"/>
      <c r="O269" s="117"/>
    </row>
    <row r="270" spans="1:15" ht="13.15" x14ac:dyDescent="0.4">
      <c r="A270" s="117"/>
      <c r="B270" s="117"/>
      <c r="C270" s="117"/>
      <c r="D270" s="117"/>
      <c r="E270" s="117"/>
      <c r="F270" s="117"/>
      <c r="G270" s="117"/>
      <c r="H270" s="117"/>
      <c r="I270" s="117"/>
      <c r="J270" s="117"/>
      <c r="K270" s="117"/>
      <c r="L270" s="117"/>
      <c r="M270" s="117"/>
      <c r="N270" s="117"/>
      <c r="O270" s="117"/>
    </row>
    <row r="271" spans="1:15" ht="13.15" x14ac:dyDescent="0.4">
      <c r="A271" s="117"/>
      <c r="B271" s="117"/>
      <c r="C271" s="117"/>
      <c r="D271" s="117"/>
      <c r="E271" s="117"/>
      <c r="F271" s="117"/>
      <c r="G271" s="117"/>
      <c r="H271" s="117"/>
      <c r="I271" s="117"/>
      <c r="J271" s="117"/>
      <c r="K271" s="117"/>
      <c r="L271" s="117"/>
      <c r="M271" s="117"/>
      <c r="N271" s="117"/>
      <c r="O271" s="117"/>
    </row>
    <row r="272" spans="1:15" ht="13.15" x14ac:dyDescent="0.4">
      <c r="A272" s="117"/>
      <c r="B272" s="117"/>
      <c r="C272" s="117"/>
      <c r="D272" s="117"/>
      <c r="E272" s="117"/>
      <c r="F272" s="117"/>
      <c r="G272" s="117"/>
      <c r="H272" s="117"/>
      <c r="I272" s="117"/>
      <c r="J272" s="117"/>
      <c r="K272" s="117"/>
      <c r="L272" s="117"/>
      <c r="M272" s="117"/>
      <c r="N272" s="117"/>
      <c r="O272" s="117"/>
    </row>
    <row r="273" spans="1:15" ht="13.15" x14ac:dyDescent="0.4">
      <c r="A273" s="117"/>
      <c r="B273" s="117"/>
      <c r="C273" s="117"/>
      <c r="D273" s="117"/>
      <c r="E273" s="117"/>
      <c r="F273" s="117"/>
      <c r="G273" s="117"/>
      <c r="H273" s="117"/>
      <c r="I273" s="117"/>
      <c r="J273" s="117"/>
      <c r="K273" s="117"/>
      <c r="L273" s="117"/>
      <c r="M273" s="117"/>
      <c r="N273" s="117"/>
      <c r="O273" s="117"/>
    </row>
    <row r="274" spans="1:15" ht="13.15" x14ac:dyDescent="0.4">
      <c r="A274" s="117"/>
      <c r="B274" s="117"/>
      <c r="C274" s="117"/>
      <c r="D274" s="117"/>
      <c r="E274" s="117"/>
      <c r="F274" s="117"/>
      <c r="G274" s="117"/>
      <c r="H274" s="117"/>
      <c r="I274" s="117"/>
      <c r="J274" s="117"/>
      <c r="K274" s="117"/>
      <c r="L274" s="117"/>
      <c r="M274" s="117"/>
      <c r="N274" s="117"/>
      <c r="O274" s="117"/>
    </row>
    <row r="275" spans="1:15" ht="13.15" x14ac:dyDescent="0.4">
      <c r="A275" s="117"/>
      <c r="B275" s="117"/>
      <c r="C275" s="117"/>
      <c r="D275" s="117"/>
      <c r="E275" s="117"/>
      <c r="F275" s="117"/>
      <c r="G275" s="117"/>
      <c r="H275" s="117"/>
      <c r="I275" s="117"/>
      <c r="J275" s="117"/>
      <c r="K275" s="117"/>
      <c r="L275" s="117"/>
      <c r="M275" s="117"/>
      <c r="N275" s="117"/>
      <c r="O275" s="117"/>
    </row>
    <row r="276" spans="1:15" ht="13.15" x14ac:dyDescent="0.4">
      <c r="A276" s="117"/>
      <c r="B276" s="117"/>
      <c r="C276" s="117"/>
      <c r="D276" s="117"/>
      <c r="E276" s="117"/>
      <c r="F276" s="117"/>
      <c r="G276" s="117"/>
      <c r="H276" s="117"/>
      <c r="I276" s="117"/>
      <c r="J276" s="117"/>
      <c r="K276" s="117"/>
      <c r="L276" s="117"/>
      <c r="M276" s="117"/>
      <c r="N276" s="117"/>
      <c r="O276" s="117"/>
    </row>
    <row r="277" spans="1:15" ht="13.15" x14ac:dyDescent="0.4">
      <c r="A277" s="117"/>
      <c r="B277" s="117"/>
      <c r="C277" s="117"/>
      <c r="D277" s="117"/>
      <c r="E277" s="117"/>
      <c r="F277" s="117"/>
      <c r="G277" s="117"/>
      <c r="H277" s="117"/>
      <c r="I277" s="117"/>
      <c r="J277" s="117"/>
      <c r="K277" s="117"/>
      <c r="L277" s="117"/>
      <c r="M277" s="117"/>
      <c r="N277" s="117"/>
      <c r="O277" s="117"/>
    </row>
    <row r="278" spans="1:15" ht="13.15" x14ac:dyDescent="0.4">
      <c r="A278" s="117"/>
      <c r="B278" s="117"/>
      <c r="C278" s="117"/>
      <c r="D278" s="117"/>
      <c r="E278" s="117"/>
      <c r="F278" s="117"/>
      <c r="G278" s="117"/>
      <c r="H278" s="117"/>
      <c r="I278" s="117"/>
      <c r="J278" s="117"/>
      <c r="K278" s="117"/>
      <c r="L278" s="117"/>
      <c r="M278" s="117"/>
      <c r="N278" s="117"/>
      <c r="O278" s="117"/>
    </row>
    <row r="279" spans="1:15" ht="13.15" x14ac:dyDescent="0.4">
      <c r="A279" s="117"/>
      <c r="B279" s="117"/>
      <c r="C279" s="117"/>
      <c r="D279" s="117"/>
      <c r="E279" s="117"/>
      <c r="F279" s="117"/>
      <c r="G279" s="117"/>
      <c r="H279" s="117"/>
      <c r="I279" s="117"/>
      <c r="J279" s="117"/>
      <c r="K279" s="117"/>
      <c r="L279" s="117"/>
      <c r="M279" s="117"/>
      <c r="N279" s="117"/>
      <c r="O279" s="117"/>
    </row>
    <row r="280" spans="1:15" ht="13.15" x14ac:dyDescent="0.4">
      <c r="A280" s="117"/>
      <c r="B280" s="117"/>
      <c r="C280" s="117"/>
      <c r="D280" s="117"/>
      <c r="E280" s="117"/>
      <c r="F280" s="117"/>
      <c r="G280" s="117"/>
      <c r="H280" s="117"/>
      <c r="I280" s="117"/>
      <c r="J280" s="117"/>
      <c r="K280" s="117"/>
      <c r="L280" s="117"/>
      <c r="M280" s="117"/>
      <c r="N280" s="117"/>
      <c r="O280" s="117"/>
    </row>
    <row r="281" spans="1:15" ht="13.15" x14ac:dyDescent="0.4">
      <c r="A281" s="117"/>
      <c r="B281" s="117"/>
      <c r="C281" s="117"/>
      <c r="D281" s="117"/>
      <c r="E281" s="117"/>
      <c r="F281" s="117"/>
      <c r="G281" s="117"/>
      <c r="H281" s="117"/>
      <c r="I281" s="117"/>
      <c r="J281" s="117"/>
      <c r="K281" s="117"/>
      <c r="L281" s="117"/>
      <c r="M281" s="117"/>
      <c r="N281" s="117"/>
      <c r="O281" s="117"/>
    </row>
    <row r="282" spans="1:15" ht="13.15" x14ac:dyDescent="0.4">
      <c r="A282" s="117"/>
      <c r="B282" s="117"/>
      <c r="C282" s="117"/>
      <c r="D282" s="117"/>
      <c r="E282" s="117"/>
      <c r="F282" s="117"/>
      <c r="G282" s="117"/>
      <c r="H282" s="117"/>
      <c r="I282" s="117"/>
      <c r="J282" s="117"/>
      <c r="K282" s="117"/>
      <c r="L282" s="117"/>
      <c r="M282" s="117"/>
      <c r="N282" s="117"/>
      <c r="O282" s="117"/>
    </row>
    <row r="283" spans="1:15" ht="13.15" x14ac:dyDescent="0.4">
      <c r="A283" s="117"/>
      <c r="B283" s="117"/>
      <c r="C283" s="117"/>
      <c r="D283" s="117"/>
      <c r="E283" s="117"/>
      <c r="F283" s="117"/>
      <c r="G283" s="117"/>
      <c r="H283" s="117"/>
      <c r="I283" s="117"/>
      <c r="J283" s="117"/>
      <c r="K283" s="117"/>
      <c r="L283" s="117"/>
      <c r="M283" s="117"/>
      <c r="N283" s="117"/>
      <c r="O283" s="117"/>
    </row>
    <row r="284" spans="1:15" ht="13.15" x14ac:dyDescent="0.4">
      <c r="A284" s="117"/>
      <c r="B284" s="117"/>
      <c r="C284" s="117"/>
      <c r="D284" s="117"/>
      <c r="E284" s="117"/>
      <c r="F284" s="117"/>
      <c r="G284" s="117"/>
      <c r="H284" s="117"/>
      <c r="I284" s="117"/>
      <c r="J284" s="117"/>
      <c r="K284" s="117"/>
      <c r="L284" s="117"/>
      <c r="M284" s="117"/>
      <c r="N284" s="117"/>
      <c r="O284" s="117"/>
    </row>
    <row r="285" spans="1:15" ht="13.15" x14ac:dyDescent="0.4">
      <c r="A285" s="117"/>
      <c r="B285" s="117"/>
      <c r="C285" s="117"/>
      <c r="D285" s="117"/>
      <c r="E285" s="117"/>
      <c r="F285" s="117"/>
      <c r="G285" s="117"/>
      <c r="H285" s="117"/>
      <c r="I285" s="117"/>
      <c r="J285" s="117"/>
      <c r="K285" s="117"/>
      <c r="L285" s="117"/>
      <c r="M285" s="117"/>
      <c r="N285" s="117"/>
      <c r="O285" s="117"/>
    </row>
    <row r="286" spans="1:15" ht="13.15" x14ac:dyDescent="0.4">
      <c r="A286" s="117"/>
      <c r="B286" s="117"/>
      <c r="C286" s="117"/>
      <c r="D286" s="117"/>
      <c r="E286" s="117"/>
      <c r="F286" s="117"/>
      <c r="G286" s="117"/>
      <c r="H286" s="117"/>
      <c r="I286" s="117"/>
      <c r="J286" s="117"/>
      <c r="K286" s="117"/>
      <c r="L286" s="117"/>
      <c r="M286" s="117"/>
      <c r="N286" s="117"/>
      <c r="O286" s="117"/>
    </row>
    <row r="287" spans="1:15" ht="13.15" x14ac:dyDescent="0.4">
      <c r="A287" s="117"/>
      <c r="B287" s="117"/>
      <c r="C287" s="117"/>
      <c r="D287" s="117"/>
      <c r="E287" s="117"/>
      <c r="F287" s="117"/>
      <c r="G287" s="117"/>
      <c r="H287" s="117"/>
      <c r="I287" s="117"/>
      <c r="J287" s="117"/>
      <c r="K287" s="117"/>
      <c r="L287" s="117"/>
      <c r="M287" s="117"/>
      <c r="N287" s="117"/>
      <c r="O287" s="117"/>
    </row>
    <row r="288" spans="1:15" ht="13.15" x14ac:dyDescent="0.4">
      <c r="A288" s="117"/>
      <c r="B288" s="117"/>
      <c r="C288" s="117"/>
      <c r="D288" s="117"/>
      <c r="E288" s="117"/>
      <c r="F288" s="117"/>
      <c r="G288" s="117"/>
      <c r="H288" s="117"/>
      <c r="I288" s="117"/>
      <c r="J288" s="117"/>
      <c r="K288" s="117"/>
      <c r="L288" s="117"/>
      <c r="M288" s="117"/>
      <c r="N288" s="117"/>
      <c r="O288" s="117"/>
    </row>
    <row r="289" spans="1:15" ht="13.15" x14ac:dyDescent="0.4">
      <c r="A289" s="117"/>
      <c r="B289" s="117"/>
      <c r="C289" s="117"/>
      <c r="D289" s="117"/>
      <c r="E289" s="117"/>
      <c r="F289" s="117"/>
      <c r="G289" s="117"/>
      <c r="H289" s="117"/>
      <c r="I289" s="117"/>
      <c r="J289" s="117"/>
      <c r="K289" s="117"/>
      <c r="L289" s="117"/>
      <c r="M289" s="117"/>
      <c r="N289" s="117"/>
      <c r="O289" s="117"/>
    </row>
    <row r="290" spans="1:15" ht="13.15" x14ac:dyDescent="0.4">
      <c r="A290" s="117"/>
      <c r="B290" s="117"/>
      <c r="C290" s="117"/>
      <c r="D290" s="117"/>
      <c r="E290" s="117"/>
      <c r="F290" s="117"/>
      <c r="G290" s="117"/>
      <c r="H290" s="117"/>
      <c r="I290" s="117"/>
      <c r="J290" s="117"/>
      <c r="K290" s="117"/>
      <c r="L290" s="117"/>
      <c r="M290" s="117"/>
      <c r="N290" s="117"/>
      <c r="O290" s="117"/>
    </row>
    <row r="291" spans="1:15" ht="13.15" x14ac:dyDescent="0.4">
      <c r="A291" s="117"/>
      <c r="B291" s="117"/>
      <c r="C291" s="117"/>
      <c r="D291" s="117"/>
      <c r="E291" s="117"/>
      <c r="F291" s="117"/>
      <c r="G291" s="117"/>
      <c r="H291" s="117"/>
      <c r="I291" s="117"/>
      <c r="J291" s="117"/>
      <c r="K291" s="117"/>
      <c r="L291" s="117"/>
      <c r="M291" s="117"/>
      <c r="N291" s="117"/>
      <c r="O291" s="117"/>
    </row>
    <row r="292" spans="1:15" ht="13.15" x14ac:dyDescent="0.4">
      <c r="A292" s="117"/>
      <c r="B292" s="117"/>
      <c r="C292" s="117"/>
      <c r="D292" s="117"/>
      <c r="E292" s="117"/>
      <c r="F292" s="117"/>
      <c r="G292" s="117"/>
      <c r="H292" s="117"/>
      <c r="I292" s="117"/>
      <c r="J292" s="117"/>
      <c r="K292" s="117"/>
      <c r="L292" s="117"/>
      <c r="M292" s="117"/>
      <c r="N292" s="117"/>
      <c r="O292" s="117"/>
    </row>
    <row r="293" spans="1:15" ht="13.15" x14ac:dyDescent="0.4">
      <c r="A293" s="117"/>
      <c r="B293" s="117"/>
      <c r="C293" s="117"/>
      <c r="D293" s="117"/>
      <c r="E293" s="117"/>
      <c r="F293" s="117"/>
      <c r="G293" s="117"/>
      <c r="H293" s="117"/>
      <c r="I293" s="117"/>
      <c r="J293" s="117"/>
      <c r="K293" s="117"/>
      <c r="L293" s="117"/>
      <c r="M293" s="117"/>
      <c r="N293" s="117"/>
      <c r="O293" s="117"/>
    </row>
    <row r="294" spans="1:15" ht="13.15" x14ac:dyDescent="0.4">
      <c r="A294" s="117"/>
      <c r="B294" s="117"/>
      <c r="C294" s="117"/>
      <c r="D294" s="117"/>
      <c r="E294" s="117"/>
      <c r="F294" s="117"/>
      <c r="G294" s="117"/>
      <c r="H294" s="117"/>
      <c r="I294" s="117"/>
      <c r="J294" s="117"/>
      <c r="K294" s="117"/>
      <c r="L294" s="117"/>
      <c r="M294" s="117"/>
      <c r="N294" s="117"/>
      <c r="O294" s="117"/>
    </row>
    <row r="295" spans="1:15" ht="13.15" x14ac:dyDescent="0.4">
      <c r="A295" s="117"/>
      <c r="B295" s="117"/>
      <c r="C295" s="117"/>
      <c r="D295" s="117"/>
      <c r="E295" s="117"/>
      <c r="F295" s="117"/>
      <c r="G295" s="117"/>
      <c r="H295" s="117"/>
      <c r="I295" s="117"/>
      <c r="J295" s="117"/>
      <c r="K295" s="117"/>
      <c r="L295" s="117"/>
      <c r="M295" s="117"/>
      <c r="N295" s="117"/>
      <c r="O295" s="117"/>
    </row>
    <row r="296" spans="1:15" ht="13.15" x14ac:dyDescent="0.4">
      <c r="A296" s="117"/>
      <c r="B296" s="117"/>
      <c r="C296" s="117"/>
      <c r="D296" s="117"/>
      <c r="E296" s="117"/>
      <c r="F296" s="117"/>
      <c r="G296" s="117"/>
      <c r="H296" s="117"/>
      <c r="I296" s="117"/>
      <c r="J296" s="117"/>
      <c r="K296" s="117"/>
      <c r="L296" s="117"/>
      <c r="M296" s="117"/>
      <c r="N296" s="117"/>
      <c r="O296" s="117"/>
    </row>
    <row r="297" spans="1:15" ht="13.15" x14ac:dyDescent="0.4">
      <c r="A297" s="117"/>
      <c r="B297" s="117"/>
      <c r="C297" s="117"/>
      <c r="D297" s="117"/>
      <c r="E297" s="117"/>
      <c r="F297" s="117"/>
      <c r="G297" s="117"/>
      <c r="H297" s="117"/>
      <c r="I297" s="117"/>
      <c r="J297" s="117"/>
      <c r="K297" s="117"/>
      <c r="L297" s="117"/>
      <c r="M297" s="117"/>
      <c r="N297" s="117"/>
      <c r="O297" s="117"/>
    </row>
    <row r="298" spans="1:15" ht="13.15" x14ac:dyDescent="0.4">
      <c r="A298" s="117"/>
      <c r="B298" s="117"/>
      <c r="C298" s="117"/>
      <c r="D298" s="117"/>
      <c r="E298" s="117"/>
      <c r="F298" s="117"/>
      <c r="G298" s="117"/>
      <c r="H298" s="117"/>
      <c r="I298" s="117"/>
      <c r="J298" s="117"/>
      <c r="K298" s="117"/>
      <c r="L298" s="117"/>
      <c r="M298" s="117"/>
      <c r="N298" s="117"/>
      <c r="O298" s="117"/>
    </row>
    <row r="299" spans="1:15" ht="13.15" x14ac:dyDescent="0.4">
      <c r="A299" s="117"/>
      <c r="B299" s="117"/>
      <c r="C299" s="117"/>
      <c r="D299" s="117"/>
      <c r="E299" s="117"/>
      <c r="F299" s="117"/>
      <c r="G299" s="117"/>
      <c r="H299" s="117"/>
      <c r="I299" s="117"/>
      <c r="J299" s="117"/>
      <c r="K299" s="117"/>
      <c r="L299" s="117"/>
      <c r="M299" s="117"/>
      <c r="N299" s="117"/>
      <c r="O299" s="117"/>
    </row>
    <row r="300" spans="1:15" ht="13.15" x14ac:dyDescent="0.4">
      <c r="A300" s="117"/>
      <c r="B300" s="117"/>
      <c r="C300" s="117"/>
      <c r="D300" s="117"/>
      <c r="E300" s="117"/>
      <c r="F300" s="117"/>
      <c r="G300" s="117"/>
      <c r="H300" s="117"/>
      <c r="I300" s="117"/>
      <c r="J300" s="117"/>
      <c r="K300" s="117"/>
      <c r="L300" s="117"/>
      <c r="M300" s="117"/>
      <c r="N300" s="117"/>
      <c r="O300" s="117"/>
    </row>
    <row r="301" spans="1:15" ht="13.15" x14ac:dyDescent="0.4">
      <c r="A301" s="117"/>
      <c r="B301" s="117"/>
      <c r="C301" s="117"/>
      <c r="D301" s="117"/>
      <c r="E301" s="117"/>
      <c r="F301" s="117"/>
      <c r="G301" s="117"/>
      <c r="H301" s="117"/>
      <c r="I301" s="117"/>
      <c r="J301" s="117"/>
      <c r="K301" s="117"/>
      <c r="L301" s="117"/>
      <c r="M301" s="117"/>
      <c r="N301" s="117"/>
      <c r="O301" s="117"/>
    </row>
    <row r="302" spans="1:15" ht="13.15" x14ac:dyDescent="0.4">
      <c r="A302" s="117"/>
      <c r="B302" s="117"/>
      <c r="C302" s="117"/>
      <c r="D302" s="117"/>
      <c r="E302" s="117"/>
      <c r="F302" s="117"/>
      <c r="G302" s="117"/>
      <c r="H302" s="117"/>
      <c r="I302" s="117"/>
      <c r="J302" s="117"/>
      <c r="K302" s="117"/>
      <c r="L302" s="117"/>
      <c r="M302" s="117"/>
      <c r="N302" s="117"/>
      <c r="O302" s="117"/>
    </row>
    <row r="303" spans="1:15" ht="13.15" x14ac:dyDescent="0.4">
      <c r="A303" s="117"/>
      <c r="B303" s="117"/>
      <c r="C303" s="117"/>
      <c r="D303" s="117"/>
      <c r="E303" s="117"/>
      <c r="F303" s="117"/>
      <c r="G303" s="117"/>
      <c r="H303" s="117"/>
      <c r="I303" s="117"/>
      <c r="J303" s="117"/>
      <c r="K303" s="117"/>
      <c r="L303" s="117"/>
      <c r="M303" s="117"/>
      <c r="N303" s="117"/>
      <c r="O303" s="117"/>
    </row>
    <row r="304" spans="1:15" ht="13.15" x14ac:dyDescent="0.4">
      <c r="A304" s="117"/>
      <c r="B304" s="117"/>
      <c r="C304" s="117"/>
      <c r="D304" s="117"/>
      <c r="E304" s="117"/>
      <c r="F304" s="117"/>
      <c r="G304" s="117"/>
      <c r="H304" s="117"/>
      <c r="I304" s="117"/>
      <c r="J304" s="117"/>
      <c r="K304" s="117"/>
      <c r="L304" s="117"/>
      <c r="M304" s="117"/>
      <c r="N304" s="117"/>
      <c r="O304" s="117"/>
    </row>
    <row r="305" spans="1:15" ht="13.15" x14ac:dyDescent="0.4">
      <c r="A305" s="117"/>
      <c r="B305" s="117"/>
      <c r="C305" s="117"/>
      <c r="D305" s="117"/>
      <c r="E305" s="117"/>
      <c r="F305" s="117"/>
      <c r="G305" s="117"/>
      <c r="H305" s="117"/>
      <c r="I305" s="117"/>
      <c r="J305" s="117"/>
      <c r="K305" s="117"/>
      <c r="L305" s="117"/>
      <c r="M305" s="117"/>
      <c r="N305" s="117"/>
      <c r="O305" s="117"/>
    </row>
    <row r="306" spans="1:15" ht="13.15" x14ac:dyDescent="0.4">
      <c r="A306" s="117"/>
      <c r="B306" s="117"/>
      <c r="C306" s="117"/>
      <c r="D306" s="117"/>
      <c r="E306" s="117"/>
      <c r="F306" s="117"/>
      <c r="G306" s="117"/>
      <c r="H306" s="117"/>
      <c r="I306" s="117"/>
      <c r="J306" s="117"/>
      <c r="K306" s="117"/>
      <c r="L306" s="117"/>
      <c r="M306" s="117"/>
      <c r="N306" s="117"/>
      <c r="O306" s="117"/>
    </row>
    <row r="307" spans="1:15" ht="13.15" x14ac:dyDescent="0.4">
      <c r="A307" s="117"/>
      <c r="B307" s="117"/>
      <c r="C307" s="117"/>
      <c r="D307" s="117"/>
      <c r="E307" s="117"/>
      <c r="F307" s="117"/>
      <c r="G307" s="117"/>
      <c r="H307" s="117"/>
      <c r="I307" s="117"/>
      <c r="J307" s="117"/>
      <c r="K307" s="117"/>
      <c r="L307" s="117"/>
      <c r="M307" s="117"/>
      <c r="N307" s="117"/>
      <c r="O307" s="117"/>
    </row>
    <row r="308" spans="1:15" ht="13.15" x14ac:dyDescent="0.4">
      <c r="A308" s="117"/>
      <c r="B308" s="117"/>
      <c r="C308" s="117"/>
      <c r="D308" s="117"/>
      <c r="E308" s="117"/>
      <c r="F308" s="117"/>
      <c r="G308" s="117"/>
      <c r="H308" s="117"/>
      <c r="I308" s="117"/>
      <c r="J308" s="117"/>
      <c r="K308" s="117"/>
      <c r="L308" s="117"/>
      <c r="M308" s="117"/>
      <c r="N308" s="117"/>
      <c r="O308" s="117"/>
    </row>
    <row r="309" spans="1:15" ht="13.15" x14ac:dyDescent="0.4">
      <c r="A309" s="117"/>
      <c r="B309" s="117"/>
      <c r="C309" s="117"/>
      <c r="D309" s="117"/>
      <c r="E309" s="117"/>
      <c r="F309" s="117"/>
      <c r="G309" s="117"/>
      <c r="H309" s="117"/>
      <c r="I309" s="117"/>
      <c r="J309" s="117"/>
      <c r="K309" s="117"/>
      <c r="L309" s="117"/>
      <c r="M309" s="117"/>
      <c r="N309" s="117"/>
      <c r="O309" s="117"/>
    </row>
    <row r="310" spans="1:15" ht="13.15" x14ac:dyDescent="0.4">
      <c r="A310" s="117"/>
      <c r="B310" s="117"/>
      <c r="C310" s="117"/>
      <c r="D310" s="117"/>
      <c r="E310" s="117"/>
      <c r="F310" s="117"/>
      <c r="G310" s="117"/>
      <c r="H310" s="117"/>
      <c r="I310" s="117"/>
      <c r="J310" s="117"/>
      <c r="K310" s="117"/>
      <c r="L310" s="117"/>
      <c r="M310" s="117"/>
      <c r="N310" s="117"/>
      <c r="O310" s="117"/>
    </row>
    <row r="311" spans="1:15" ht="13.15" x14ac:dyDescent="0.4">
      <c r="A311" s="117"/>
      <c r="B311" s="117"/>
      <c r="C311" s="117"/>
      <c r="D311" s="117"/>
      <c r="E311" s="117"/>
      <c r="F311" s="117"/>
      <c r="G311" s="117"/>
      <c r="H311" s="117"/>
      <c r="I311" s="117"/>
      <c r="J311" s="117"/>
      <c r="K311" s="117"/>
      <c r="L311" s="117"/>
      <c r="M311" s="117"/>
      <c r="N311" s="117"/>
      <c r="O311" s="117"/>
    </row>
    <row r="312" spans="1:15" ht="13.15" x14ac:dyDescent="0.4">
      <c r="A312" s="117"/>
      <c r="B312" s="117"/>
      <c r="C312" s="117"/>
      <c r="D312" s="117"/>
      <c r="E312" s="117"/>
      <c r="F312" s="117"/>
      <c r="G312" s="117"/>
      <c r="H312" s="117"/>
      <c r="I312" s="117"/>
      <c r="J312" s="117"/>
      <c r="K312" s="117"/>
      <c r="L312" s="117"/>
      <c r="M312" s="117"/>
      <c r="N312" s="117"/>
      <c r="O312" s="117"/>
    </row>
    <row r="313" spans="1:15" ht="13.15" x14ac:dyDescent="0.4">
      <c r="A313" s="117"/>
      <c r="B313" s="117"/>
      <c r="C313" s="117"/>
      <c r="D313" s="117"/>
      <c r="E313" s="117"/>
      <c r="F313" s="117"/>
      <c r="G313" s="117"/>
      <c r="H313" s="117"/>
      <c r="I313" s="117"/>
      <c r="J313" s="117"/>
      <c r="K313" s="117"/>
      <c r="L313" s="117"/>
      <c r="M313" s="117"/>
      <c r="N313" s="117"/>
      <c r="O313" s="117"/>
    </row>
    <row r="314" spans="1:15" ht="13.15" x14ac:dyDescent="0.4">
      <c r="A314" s="117"/>
      <c r="B314" s="117"/>
      <c r="C314" s="117"/>
      <c r="D314" s="117"/>
      <c r="E314" s="117"/>
      <c r="F314" s="117"/>
      <c r="G314" s="117"/>
      <c r="H314" s="117"/>
      <c r="I314" s="117"/>
      <c r="J314" s="117"/>
      <c r="K314" s="117"/>
      <c r="L314" s="117"/>
      <c r="M314" s="117"/>
      <c r="N314" s="117"/>
      <c r="O314" s="117"/>
    </row>
    <row r="315" spans="1:15" ht="13.15" x14ac:dyDescent="0.4">
      <c r="A315" s="117"/>
      <c r="B315" s="117"/>
      <c r="C315" s="117"/>
      <c r="D315" s="117"/>
      <c r="E315" s="117"/>
      <c r="F315" s="117"/>
      <c r="G315" s="117"/>
      <c r="H315" s="117"/>
      <c r="I315" s="117"/>
      <c r="J315" s="117"/>
      <c r="K315" s="117"/>
      <c r="L315" s="117"/>
      <c r="M315" s="117"/>
      <c r="N315" s="117"/>
      <c r="O315" s="117"/>
    </row>
    <row r="316" spans="1:15" ht="13.15" x14ac:dyDescent="0.4">
      <c r="A316" s="117"/>
      <c r="B316" s="117"/>
      <c r="C316" s="117"/>
      <c r="D316" s="117"/>
      <c r="E316" s="117"/>
      <c r="F316" s="117"/>
      <c r="G316" s="117"/>
      <c r="H316" s="117"/>
      <c r="I316" s="117"/>
      <c r="J316" s="117"/>
      <c r="K316" s="117"/>
      <c r="L316" s="117"/>
      <c r="M316" s="117"/>
      <c r="N316" s="117"/>
      <c r="O316" s="117"/>
    </row>
    <row r="317" spans="1:15" ht="13.15" x14ac:dyDescent="0.4">
      <c r="A317" s="117"/>
      <c r="B317" s="117"/>
      <c r="C317" s="117"/>
      <c r="D317" s="117"/>
      <c r="E317" s="117"/>
      <c r="F317" s="117"/>
      <c r="G317" s="117"/>
      <c r="H317" s="117"/>
      <c r="I317" s="117"/>
      <c r="J317" s="117"/>
      <c r="K317" s="117"/>
      <c r="L317" s="117"/>
      <c r="M317" s="117"/>
      <c r="N317" s="117"/>
      <c r="O317" s="117"/>
    </row>
    <row r="318" spans="1:15" ht="13.15" x14ac:dyDescent="0.4">
      <c r="A318" s="117"/>
      <c r="B318" s="117"/>
      <c r="C318" s="117"/>
      <c r="D318" s="117"/>
      <c r="E318" s="117"/>
      <c r="F318" s="117"/>
      <c r="G318" s="117"/>
      <c r="H318" s="117"/>
      <c r="I318" s="117"/>
      <c r="J318" s="117"/>
      <c r="K318" s="117"/>
      <c r="L318" s="117"/>
      <c r="M318" s="117"/>
      <c r="N318" s="117"/>
      <c r="O318" s="117"/>
    </row>
    <row r="319" spans="1:15" ht="13.15" x14ac:dyDescent="0.4">
      <c r="A319" s="117"/>
      <c r="B319" s="117"/>
      <c r="C319" s="117"/>
      <c r="D319" s="117"/>
      <c r="E319" s="117"/>
      <c r="F319" s="117"/>
      <c r="G319" s="117"/>
      <c r="H319" s="117"/>
      <c r="I319" s="117"/>
      <c r="J319" s="117"/>
      <c r="K319" s="117"/>
      <c r="L319" s="117"/>
      <c r="M319" s="117"/>
      <c r="N319" s="117"/>
      <c r="O319" s="117"/>
    </row>
    <row r="320" spans="1:15" ht="13.15" x14ac:dyDescent="0.4">
      <c r="A320" s="117"/>
      <c r="B320" s="117"/>
      <c r="C320" s="117"/>
      <c r="D320" s="117"/>
      <c r="E320" s="117"/>
      <c r="F320" s="117"/>
      <c r="G320" s="117"/>
      <c r="H320" s="117"/>
      <c r="I320" s="117"/>
      <c r="J320" s="117"/>
      <c r="K320" s="117"/>
      <c r="L320" s="117"/>
      <c r="M320" s="117"/>
      <c r="N320" s="117"/>
      <c r="O320" s="117"/>
    </row>
    <row r="321" spans="1:15" ht="13.15" x14ac:dyDescent="0.4">
      <c r="A321" s="117"/>
      <c r="B321" s="117"/>
      <c r="C321" s="117"/>
      <c r="D321" s="117"/>
      <c r="E321" s="117"/>
      <c r="F321" s="117"/>
      <c r="G321" s="117"/>
      <c r="H321" s="117"/>
      <c r="I321" s="117"/>
      <c r="J321" s="117"/>
      <c r="K321" s="117"/>
      <c r="L321" s="117"/>
      <c r="M321" s="117"/>
      <c r="N321" s="117"/>
      <c r="O321" s="117"/>
    </row>
    <row r="322" spans="1:15" ht="13.15" x14ac:dyDescent="0.4">
      <c r="A322" s="117"/>
      <c r="B322" s="117"/>
      <c r="C322" s="117"/>
      <c r="D322" s="117"/>
      <c r="E322" s="117"/>
      <c r="F322" s="117"/>
      <c r="G322" s="117"/>
      <c r="H322" s="117"/>
      <c r="I322" s="117"/>
      <c r="J322" s="117"/>
      <c r="K322" s="117"/>
      <c r="L322" s="117"/>
      <c r="M322" s="117"/>
      <c r="N322" s="117"/>
      <c r="O322" s="117"/>
    </row>
    <row r="323" spans="1:15" ht="13.15" x14ac:dyDescent="0.4">
      <c r="A323" s="117"/>
      <c r="B323" s="117"/>
      <c r="C323" s="117"/>
      <c r="D323" s="117"/>
      <c r="E323" s="117"/>
      <c r="F323" s="117"/>
      <c r="G323" s="117"/>
      <c r="H323" s="117"/>
      <c r="I323" s="117"/>
      <c r="J323" s="117"/>
      <c r="K323" s="117"/>
      <c r="L323" s="117"/>
      <c r="M323" s="117"/>
      <c r="N323" s="117"/>
      <c r="O323" s="117"/>
    </row>
    <row r="324" spans="1:15" ht="13.15" x14ac:dyDescent="0.4">
      <c r="A324" s="117"/>
      <c r="B324" s="117"/>
      <c r="C324" s="117"/>
      <c r="D324" s="117"/>
      <c r="E324" s="117"/>
      <c r="F324" s="117"/>
      <c r="G324" s="117"/>
      <c r="H324" s="117"/>
      <c r="I324" s="117"/>
      <c r="J324" s="117"/>
      <c r="K324" s="117"/>
      <c r="L324" s="117"/>
      <c r="M324" s="117"/>
      <c r="N324" s="117"/>
      <c r="O324" s="117"/>
    </row>
    <row r="325" spans="1:15" ht="13.15" x14ac:dyDescent="0.4">
      <c r="A325" s="117"/>
      <c r="B325" s="117"/>
      <c r="C325" s="117"/>
      <c r="D325" s="117"/>
      <c r="E325" s="117"/>
      <c r="F325" s="117"/>
      <c r="G325" s="117"/>
      <c r="H325" s="117"/>
      <c r="I325" s="117"/>
      <c r="J325" s="117"/>
      <c r="K325" s="117"/>
      <c r="L325" s="117"/>
      <c r="M325" s="117"/>
      <c r="N325" s="117"/>
      <c r="O325" s="117"/>
    </row>
    <row r="326" spans="1:15" ht="13.15" x14ac:dyDescent="0.4">
      <c r="A326" s="117"/>
      <c r="B326" s="117"/>
      <c r="C326" s="117"/>
      <c r="D326" s="117"/>
      <c r="E326" s="117"/>
      <c r="F326" s="117"/>
      <c r="G326" s="117"/>
      <c r="H326" s="117"/>
      <c r="I326" s="117"/>
      <c r="J326" s="117"/>
      <c r="K326" s="117"/>
      <c r="L326" s="117"/>
      <c r="M326" s="117"/>
      <c r="N326" s="117"/>
      <c r="O326" s="117"/>
    </row>
    <row r="327" spans="1:15" ht="13.15" x14ac:dyDescent="0.4">
      <c r="A327" s="117"/>
      <c r="B327" s="117"/>
      <c r="C327" s="117"/>
      <c r="D327" s="117"/>
      <c r="E327" s="117"/>
      <c r="F327" s="117"/>
      <c r="G327" s="117"/>
      <c r="H327" s="117"/>
      <c r="I327" s="117"/>
      <c r="J327" s="117"/>
      <c r="K327" s="117"/>
      <c r="L327" s="117"/>
      <c r="M327" s="117"/>
      <c r="N327" s="117"/>
      <c r="O327" s="117"/>
    </row>
    <row r="328" spans="1:15" ht="13.15" x14ac:dyDescent="0.4">
      <c r="A328" s="117"/>
      <c r="B328" s="117"/>
      <c r="C328" s="117"/>
      <c r="D328" s="117"/>
      <c r="E328" s="117"/>
      <c r="F328" s="117"/>
      <c r="G328" s="117"/>
      <c r="H328" s="117"/>
      <c r="I328" s="117"/>
      <c r="J328" s="117"/>
      <c r="K328" s="117"/>
      <c r="L328" s="117"/>
      <c r="M328" s="117"/>
      <c r="N328" s="117"/>
      <c r="O328" s="117"/>
    </row>
    <row r="329" spans="1:15" ht="13.15" x14ac:dyDescent="0.4">
      <c r="A329" s="117"/>
      <c r="B329" s="117"/>
      <c r="C329" s="117"/>
      <c r="D329" s="117"/>
      <c r="E329" s="117"/>
      <c r="F329" s="117"/>
      <c r="G329" s="117"/>
      <c r="H329" s="117"/>
      <c r="I329" s="117"/>
      <c r="J329" s="117"/>
      <c r="K329" s="117"/>
      <c r="L329" s="117"/>
      <c r="M329" s="117"/>
      <c r="N329" s="117"/>
      <c r="O329" s="117"/>
    </row>
    <row r="330" spans="1:15" ht="13.15" x14ac:dyDescent="0.4">
      <c r="A330" s="117"/>
      <c r="B330" s="117"/>
      <c r="C330" s="117"/>
      <c r="D330" s="117"/>
      <c r="E330" s="117"/>
      <c r="F330" s="117"/>
      <c r="G330" s="117"/>
      <c r="H330" s="117"/>
      <c r="I330" s="117"/>
      <c r="J330" s="117"/>
      <c r="K330" s="117"/>
      <c r="L330" s="117"/>
      <c r="M330" s="117"/>
      <c r="N330" s="117"/>
      <c r="O330" s="117"/>
    </row>
    <row r="331" spans="1:15" ht="13.15" x14ac:dyDescent="0.4">
      <c r="A331" s="117"/>
      <c r="B331" s="117"/>
      <c r="C331" s="117"/>
      <c r="D331" s="117"/>
      <c r="E331" s="117"/>
      <c r="F331" s="117"/>
      <c r="G331" s="117"/>
      <c r="H331" s="117"/>
      <c r="I331" s="117"/>
      <c r="J331" s="117"/>
      <c r="K331" s="117"/>
      <c r="L331" s="117"/>
      <c r="M331" s="117"/>
      <c r="N331" s="117"/>
      <c r="O331" s="117"/>
    </row>
    <row r="332" spans="1:15" ht="13.15" x14ac:dyDescent="0.4">
      <c r="A332" s="117"/>
      <c r="B332" s="117"/>
      <c r="C332" s="117"/>
      <c r="D332" s="117"/>
      <c r="E332" s="117"/>
      <c r="F332" s="117"/>
      <c r="G332" s="117"/>
      <c r="H332" s="117"/>
      <c r="I332" s="117"/>
      <c r="J332" s="117"/>
      <c r="K332" s="117"/>
      <c r="L332" s="117"/>
      <c r="M332" s="117"/>
      <c r="N332" s="117"/>
      <c r="O332" s="117"/>
    </row>
    <row r="333" spans="1:15" ht="13.15" x14ac:dyDescent="0.4">
      <c r="A333" s="117"/>
      <c r="B333" s="117"/>
      <c r="C333" s="117"/>
      <c r="D333" s="117"/>
      <c r="E333" s="117"/>
      <c r="F333" s="117"/>
      <c r="G333" s="117"/>
      <c r="H333" s="117"/>
      <c r="I333" s="117"/>
      <c r="J333" s="117"/>
      <c r="K333" s="117"/>
      <c r="L333" s="117"/>
      <c r="M333" s="117"/>
      <c r="N333" s="117"/>
      <c r="O333" s="117"/>
    </row>
    <row r="334" spans="1:15" ht="13.15" x14ac:dyDescent="0.4">
      <c r="A334" s="117"/>
      <c r="B334" s="117"/>
      <c r="C334" s="117"/>
      <c r="D334" s="117"/>
      <c r="E334" s="117"/>
      <c r="F334" s="117"/>
      <c r="G334" s="117"/>
      <c r="H334" s="117"/>
      <c r="I334" s="117"/>
      <c r="J334" s="117"/>
      <c r="K334" s="117"/>
      <c r="L334" s="117"/>
      <c r="M334" s="117"/>
      <c r="N334" s="117"/>
      <c r="O334" s="117"/>
    </row>
    <row r="335" spans="1:15" ht="13.15" x14ac:dyDescent="0.4">
      <c r="A335" s="117"/>
      <c r="B335" s="117"/>
      <c r="C335" s="117"/>
      <c r="D335" s="117"/>
      <c r="E335" s="117"/>
      <c r="F335" s="117"/>
      <c r="G335" s="117"/>
      <c r="H335" s="117"/>
      <c r="I335" s="117"/>
      <c r="J335" s="117"/>
      <c r="K335" s="117"/>
      <c r="L335" s="117"/>
      <c r="M335" s="117"/>
      <c r="N335" s="117"/>
      <c r="O335" s="117"/>
    </row>
    <row r="336" spans="1:15" ht="13.15" x14ac:dyDescent="0.4">
      <c r="A336" s="117"/>
      <c r="B336" s="117"/>
      <c r="C336" s="117"/>
      <c r="D336" s="117"/>
      <c r="E336" s="117"/>
      <c r="F336" s="117"/>
      <c r="G336" s="117"/>
      <c r="H336" s="117"/>
      <c r="I336" s="117"/>
      <c r="J336" s="117"/>
      <c r="K336" s="117"/>
      <c r="L336" s="117"/>
      <c r="M336" s="117"/>
      <c r="N336" s="117"/>
      <c r="O336" s="117"/>
    </row>
    <row r="337" spans="1:15" ht="13.15" x14ac:dyDescent="0.4">
      <c r="A337" s="117"/>
      <c r="B337" s="117"/>
      <c r="C337" s="117"/>
      <c r="D337" s="117"/>
      <c r="E337" s="117"/>
      <c r="F337" s="117"/>
      <c r="G337" s="117"/>
      <c r="H337" s="117"/>
      <c r="I337" s="117"/>
      <c r="J337" s="117"/>
      <c r="K337" s="117"/>
      <c r="L337" s="117"/>
      <c r="M337" s="117"/>
      <c r="N337" s="117"/>
      <c r="O337" s="117"/>
    </row>
    <row r="338" spans="1:15" ht="13.15" x14ac:dyDescent="0.4">
      <c r="A338" s="117"/>
      <c r="B338" s="117"/>
      <c r="C338" s="117"/>
      <c r="D338" s="117"/>
      <c r="E338" s="117"/>
      <c r="F338" s="117"/>
      <c r="G338" s="117"/>
      <c r="H338" s="117"/>
      <c r="I338" s="117"/>
      <c r="J338" s="117"/>
      <c r="K338" s="117"/>
      <c r="L338" s="117"/>
      <c r="M338" s="117"/>
      <c r="N338" s="117"/>
      <c r="O338" s="117"/>
    </row>
    <row r="339" spans="1:15" ht="13.15" x14ac:dyDescent="0.4">
      <c r="A339" s="117"/>
      <c r="B339" s="117"/>
      <c r="C339" s="117"/>
      <c r="D339" s="117"/>
      <c r="E339" s="117"/>
      <c r="F339" s="117"/>
      <c r="G339" s="117"/>
      <c r="H339" s="117"/>
      <c r="I339" s="117"/>
      <c r="J339" s="117"/>
      <c r="K339" s="117"/>
      <c r="L339" s="117"/>
      <c r="M339" s="117"/>
      <c r="N339" s="117"/>
      <c r="O339" s="117"/>
    </row>
    <row r="340" spans="1:15" ht="13.15" x14ac:dyDescent="0.4">
      <c r="A340" s="117"/>
      <c r="B340" s="117"/>
      <c r="C340" s="117"/>
      <c r="D340" s="117"/>
      <c r="E340" s="117"/>
      <c r="F340" s="117"/>
      <c r="G340" s="117"/>
      <c r="H340" s="117"/>
      <c r="I340" s="117"/>
      <c r="J340" s="117"/>
      <c r="K340" s="117"/>
      <c r="L340" s="117"/>
      <c r="M340" s="117"/>
      <c r="N340" s="117"/>
      <c r="O340" s="117"/>
    </row>
    <row r="341" spans="1:15" ht="13.15" x14ac:dyDescent="0.4">
      <c r="A341" s="117"/>
      <c r="B341" s="117"/>
      <c r="C341" s="117"/>
      <c r="D341" s="117"/>
      <c r="E341" s="117"/>
      <c r="F341" s="117"/>
      <c r="G341" s="117"/>
      <c r="H341" s="117"/>
      <c r="I341" s="117"/>
      <c r="J341" s="117"/>
      <c r="K341" s="117"/>
      <c r="L341" s="117"/>
      <c r="M341" s="117"/>
      <c r="N341" s="117"/>
      <c r="O341" s="117"/>
    </row>
    <row r="342" spans="1:15" ht="13.15" x14ac:dyDescent="0.4">
      <c r="A342" s="117"/>
      <c r="B342" s="117"/>
      <c r="C342" s="117"/>
      <c r="D342" s="117"/>
      <c r="E342" s="117"/>
      <c r="F342" s="117"/>
      <c r="G342" s="117"/>
      <c r="H342" s="117"/>
      <c r="I342" s="117"/>
      <c r="J342" s="117"/>
      <c r="K342" s="117"/>
      <c r="L342" s="117"/>
      <c r="M342" s="117"/>
      <c r="N342" s="117"/>
      <c r="O342" s="117"/>
    </row>
    <row r="343" spans="1:15" ht="13.15" x14ac:dyDescent="0.4">
      <c r="A343" s="117"/>
      <c r="B343" s="117"/>
      <c r="C343" s="117"/>
      <c r="D343" s="117"/>
      <c r="E343" s="117"/>
      <c r="F343" s="117"/>
      <c r="G343" s="117"/>
      <c r="H343" s="117"/>
      <c r="I343" s="117"/>
      <c r="J343" s="117"/>
      <c r="K343" s="117"/>
      <c r="L343" s="117"/>
      <c r="M343" s="117"/>
      <c r="N343" s="117"/>
      <c r="O343" s="117"/>
    </row>
    <row r="344" spans="1:15" ht="13.15" x14ac:dyDescent="0.4">
      <c r="A344" s="117"/>
      <c r="B344" s="117"/>
      <c r="C344" s="117"/>
      <c r="D344" s="117"/>
      <c r="E344" s="117"/>
      <c r="F344" s="117"/>
      <c r="G344" s="117"/>
      <c r="H344" s="117"/>
      <c r="I344" s="117"/>
      <c r="J344" s="117"/>
      <c r="K344" s="117"/>
      <c r="L344" s="117"/>
      <c r="M344" s="117"/>
      <c r="N344" s="117"/>
      <c r="O344" s="117"/>
    </row>
    <row r="345" spans="1:15" ht="13.15" x14ac:dyDescent="0.4">
      <c r="A345" s="117"/>
      <c r="B345" s="117"/>
      <c r="C345" s="117"/>
      <c r="D345" s="117"/>
      <c r="E345" s="117"/>
      <c r="F345" s="117"/>
      <c r="G345" s="117"/>
      <c r="H345" s="117"/>
      <c r="I345" s="117"/>
      <c r="J345" s="117"/>
      <c r="K345" s="117"/>
      <c r="L345" s="117"/>
      <c r="M345" s="117"/>
      <c r="N345" s="117"/>
      <c r="O345" s="117"/>
    </row>
    <row r="346" spans="1:15" ht="13.15" x14ac:dyDescent="0.4">
      <c r="A346" s="117"/>
      <c r="B346" s="117"/>
      <c r="C346" s="117"/>
      <c r="D346" s="117"/>
      <c r="E346" s="117"/>
      <c r="F346" s="117"/>
      <c r="G346" s="117"/>
      <c r="H346" s="117"/>
      <c r="I346" s="117"/>
      <c r="J346" s="117"/>
      <c r="K346" s="117"/>
      <c r="L346" s="117"/>
      <c r="M346" s="117"/>
      <c r="N346" s="117"/>
      <c r="O346" s="117"/>
    </row>
    <row r="347" spans="1:15" ht="13.15" x14ac:dyDescent="0.4">
      <c r="A347" s="117"/>
      <c r="B347" s="117"/>
      <c r="C347" s="117"/>
      <c r="D347" s="117"/>
      <c r="E347" s="117"/>
      <c r="F347" s="117"/>
      <c r="G347" s="117"/>
      <c r="H347" s="117"/>
      <c r="I347" s="117"/>
      <c r="J347" s="117"/>
      <c r="K347" s="117"/>
      <c r="L347" s="117"/>
      <c r="M347" s="117"/>
      <c r="N347" s="117"/>
      <c r="O347" s="117"/>
    </row>
    <row r="348" spans="1:15" ht="13.15" x14ac:dyDescent="0.4">
      <c r="A348" s="117"/>
      <c r="B348" s="117"/>
      <c r="C348" s="117"/>
      <c r="D348" s="117"/>
      <c r="E348" s="117"/>
      <c r="F348" s="117"/>
      <c r="G348" s="117"/>
      <c r="H348" s="117"/>
      <c r="I348" s="117"/>
      <c r="J348" s="117"/>
      <c r="K348" s="117"/>
      <c r="L348" s="117"/>
      <c r="M348" s="117"/>
      <c r="N348" s="117"/>
      <c r="O348" s="117"/>
    </row>
    <row r="349" spans="1:15" ht="13.15" x14ac:dyDescent="0.4">
      <c r="A349" s="117"/>
      <c r="B349" s="117"/>
      <c r="C349" s="117"/>
      <c r="D349" s="117"/>
      <c r="E349" s="117"/>
      <c r="F349" s="117"/>
      <c r="G349" s="117"/>
      <c r="H349" s="117"/>
      <c r="I349" s="117"/>
      <c r="J349" s="117"/>
      <c r="K349" s="117"/>
      <c r="L349" s="117"/>
      <c r="M349" s="117"/>
      <c r="N349" s="117"/>
      <c r="O349" s="117"/>
    </row>
    <row r="350" spans="1:15" ht="13.15" x14ac:dyDescent="0.4">
      <c r="A350" s="117"/>
      <c r="B350" s="117"/>
      <c r="C350" s="117"/>
      <c r="D350" s="117"/>
      <c r="E350" s="117"/>
      <c r="F350" s="117"/>
      <c r="G350" s="117"/>
      <c r="H350" s="117"/>
      <c r="I350" s="117"/>
      <c r="J350" s="117"/>
      <c r="K350" s="117"/>
      <c r="L350" s="117"/>
      <c r="M350" s="117"/>
      <c r="N350" s="117"/>
      <c r="O350" s="117"/>
    </row>
    <row r="351" spans="1:15" ht="13.15" x14ac:dyDescent="0.4">
      <c r="A351" s="117"/>
      <c r="B351" s="117"/>
      <c r="C351" s="117"/>
      <c r="D351" s="117"/>
      <c r="E351" s="117"/>
      <c r="F351" s="117"/>
      <c r="G351" s="117"/>
      <c r="H351" s="117"/>
      <c r="I351" s="117"/>
      <c r="J351" s="117"/>
      <c r="K351" s="117"/>
      <c r="L351" s="117"/>
      <c r="M351" s="117"/>
      <c r="N351" s="117"/>
      <c r="O351" s="117"/>
    </row>
    <row r="352" spans="1:15" ht="13.15" x14ac:dyDescent="0.4">
      <c r="A352" s="117"/>
      <c r="B352" s="117"/>
      <c r="C352" s="117"/>
      <c r="D352" s="117"/>
      <c r="E352" s="117"/>
      <c r="F352" s="117"/>
      <c r="G352" s="117"/>
      <c r="H352" s="117"/>
      <c r="I352" s="117"/>
      <c r="J352" s="117"/>
      <c r="K352" s="117"/>
      <c r="L352" s="117"/>
      <c r="M352" s="117"/>
      <c r="N352" s="117"/>
      <c r="O352" s="117"/>
    </row>
    <row r="353" spans="1:15" ht="13.15" x14ac:dyDescent="0.4">
      <c r="A353" s="117"/>
      <c r="B353" s="117"/>
      <c r="C353" s="117"/>
      <c r="D353" s="117"/>
      <c r="E353" s="117"/>
      <c r="F353" s="117"/>
      <c r="G353" s="117"/>
      <c r="H353" s="117"/>
      <c r="I353" s="117"/>
      <c r="J353" s="117"/>
      <c r="K353" s="117"/>
      <c r="L353" s="117"/>
      <c r="M353" s="117"/>
      <c r="N353" s="117"/>
      <c r="O353" s="117"/>
    </row>
    <row r="354" spans="1:15" ht="13.15" x14ac:dyDescent="0.4">
      <c r="A354" s="117"/>
      <c r="B354" s="117"/>
      <c r="C354" s="117"/>
      <c r="D354" s="117"/>
      <c r="E354" s="117"/>
      <c r="F354" s="117"/>
      <c r="G354" s="117"/>
      <c r="H354" s="117"/>
      <c r="I354" s="117"/>
      <c r="J354" s="117"/>
      <c r="K354" s="117"/>
      <c r="L354" s="117"/>
      <c r="M354" s="117"/>
      <c r="N354" s="117"/>
      <c r="O354" s="117"/>
    </row>
    <row r="355" spans="1:15" ht="13.15" x14ac:dyDescent="0.4">
      <c r="A355" s="117"/>
      <c r="B355" s="117"/>
      <c r="C355" s="117"/>
      <c r="D355" s="117"/>
      <c r="E355" s="117"/>
      <c r="F355" s="117"/>
      <c r="G355" s="117"/>
      <c r="H355" s="117"/>
      <c r="I355" s="117"/>
      <c r="J355" s="117"/>
      <c r="K355" s="117"/>
      <c r="L355" s="117"/>
      <c r="M355" s="117"/>
      <c r="N355" s="117"/>
      <c r="O355" s="117"/>
    </row>
    <row r="356" spans="1:15" ht="13.15" x14ac:dyDescent="0.4">
      <c r="A356" s="117"/>
      <c r="B356" s="117"/>
      <c r="C356" s="117"/>
      <c r="D356" s="117"/>
      <c r="E356" s="117"/>
      <c r="F356" s="117"/>
      <c r="G356" s="117"/>
      <c r="H356" s="117"/>
      <c r="I356" s="117"/>
      <c r="J356" s="117"/>
      <c r="K356" s="117"/>
      <c r="L356" s="117"/>
      <c r="M356" s="117"/>
      <c r="N356" s="117"/>
      <c r="O356" s="117"/>
    </row>
    <row r="357" spans="1:15" ht="13.15" x14ac:dyDescent="0.4">
      <c r="A357" s="117"/>
      <c r="B357" s="117"/>
      <c r="C357" s="117"/>
      <c r="D357" s="117"/>
      <c r="E357" s="117"/>
      <c r="F357" s="117"/>
      <c r="G357" s="117"/>
      <c r="H357" s="117"/>
      <c r="I357" s="117"/>
      <c r="J357" s="117"/>
      <c r="K357" s="117"/>
      <c r="L357" s="117"/>
      <c r="M357" s="117"/>
      <c r="N357" s="117"/>
      <c r="O357" s="117"/>
    </row>
    <row r="358" spans="1:15" ht="13.15" x14ac:dyDescent="0.4">
      <c r="A358" s="117"/>
      <c r="B358" s="117"/>
      <c r="C358" s="117"/>
      <c r="D358" s="117"/>
      <c r="E358" s="117"/>
      <c r="F358" s="117"/>
      <c r="G358" s="117"/>
      <c r="H358" s="117"/>
      <c r="I358" s="117"/>
      <c r="J358" s="117"/>
      <c r="K358" s="117"/>
      <c r="L358" s="117"/>
      <c r="M358" s="117"/>
      <c r="N358" s="117"/>
      <c r="O358" s="117"/>
    </row>
    <row r="359" spans="1:15" ht="13.15" x14ac:dyDescent="0.4">
      <c r="A359" s="117"/>
      <c r="B359" s="117"/>
      <c r="C359" s="117"/>
      <c r="D359" s="117"/>
      <c r="E359" s="117"/>
      <c r="F359" s="117"/>
      <c r="G359" s="117"/>
      <c r="H359" s="117"/>
      <c r="I359" s="117"/>
      <c r="J359" s="117"/>
      <c r="K359" s="117"/>
      <c r="L359" s="117"/>
      <c r="M359" s="117"/>
      <c r="N359" s="117"/>
      <c r="O359" s="117"/>
    </row>
    <row r="360" spans="1:15" ht="13.15" x14ac:dyDescent="0.4">
      <c r="A360" s="117"/>
      <c r="B360" s="117"/>
      <c r="C360" s="117"/>
      <c r="D360" s="117"/>
      <c r="E360" s="117"/>
      <c r="F360" s="117"/>
      <c r="G360" s="117"/>
      <c r="H360" s="117"/>
      <c r="I360" s="117"/>
      <c r="J360" s="117"/>
      <c r="K360" s="117"/>
      <c r="L360" s="117"/>
      <c r="M360" s="117"/>
      <c r="N360" s="117"/>
      <c r="O360" s="117"/>
    </row>
    <row r="361" spans="1:15" ht="13.15" x14ac:dyDescent="0.4">
      <c r="A361" s="117"/>
      <c r="B361" s="117"/>
      <c r="C361" s="117"/>
      <c r="D361" s="117"/>
      <c r="E361" s="117"/>
      <c r="F361" s="117"/>
      <c r="G361" s="117"/>
      <c r="H361" s="117"/>
      <c r="I361" s="117"/>
      <c r="J361" s="117"/>
      <c r="K361" s="117"/>
      <c r="L361" s="117"/>
      <c r="M361" s="117"/>
      <c r="N361" s="117"/>
      <c r="O361" s="117"/>
    </row>
    <row r="362" spans="1:15" ht="13.15" x14ac:dyDescent="0.4">
      <c r="A362" s="117"/>
      <c r="B362" s="117"/>
      <c r="C362" s="117"/>
      <c r="D362" s="117"/>
      <c r="E362" s="117"/>
      <c r="F362" s="117"/>
      <c r="G362" s="117"/>
      <c r="H362" s="117"/>
      <c r="I362" s="117"/>
      <c r="J362" s="117"/>
      <c r="K362" s="117"/>
      <c r="L362" s="117"/>
      <c r="M362" s="117"/>
      <c r="N362" s="117"/>
      <c r="O362" s="117"/>
    </row>
    <row r="363" spans="1:15" ht="13.15" x14ac:dyDescent="0.4">
      <c r="A363" s="117"/>
      <c r="B363" s="117"/>
      <c r="C363" s="117"/>
      <c r="D363" s="117"/>
      <c r="E363" s="117"/>
      <c r="F363" s="117"/>
      <c r="G363" s="117"/>
      <c r="H363" s="117"/>
      <c r="I363" s="117"/>
      <c r="J363" s="117"/>
      <c r="K363" s="117"/>
      <c r="L363" s="117"/>
      <c r="M363" s="117"/>
      <c r="N363" s="117"/>
      <c r="O363" s="117"/>
    </row>
    <row r="364" spans="1:15" ht="13.15" x14ac:dyDescent="0.4">
      <c r="A364" s="117"/>
      <c r="B364" s="117"/>
      <c r="C364" s="117"/>
      <c r="D364" s="117"/>
      <c r="E364" s="117"/>
      <c r="F364" s="117"/>
      <c r="G364" s="117"/>
      <c r="H364" s="117"/>
      <c r="I364" s="117"/>
      <c r="J364" s="117"/>
      <c r="K364" s="117"/>
      <c r="L364" s="117"/>
      <c r="M364" s="117"/>
      <c r="N364" s="117"/>
      <c r="O364" s="117"/>
    </row>
    <row r="365" spans="1:15" ht="13.15" x14ac:dyDescent="0.4">
      <c r="A365" s="117"/>
      <c r="B365" s="117"/>
      <c r="C365" s="117"/>
      <c r="D365" s="117"/>
      <c r="E365" s="117"/>
      <c r="F365" s="117"/>
      <c r="G365" s="117"/>
      <c r="H365" s="117"/>
      <c r="I365" s="117"/>
      <c r="J365" s="117"/>
      <c r="K365" s="117"/>
      <c r="L365" s="117"/>
      <c r="M365" s="117"/>
      <c r="N365" s="117"/>
      <c r="O365" s="117"/>
    </row>
    <row r="366" spans="1:15" ht="13.15" x14ac:dyDescent="0.4">
      <c r="A366" s="117"/>
      <c r="B366" s="117"/>
      <c r="C366" s="117"/>
      <c r="D366" s="117"/>
      <c r="E366" s="117"/>
      <c r="F366" s="117"/>
      <c r="G366" s="117"/>
      <c r="H366" s="117"/>
      <c r="I366" s="117"/>
      <c r="J366" s="117"/>
      <c r="K366" s="117"/>
      <c r="L366" s="117"/>
      <c r="M366" s="117"/>
      <c r="N366" s="117"/>
      <c r="O366" s="117"/>
    </row>
    <row r="367" spans="1:15" ht="13.15" x14ac:dyDescent="0.4">
      <c r="A367" s="117"/>
      <c r="B367" s="117"/>
      <c r="C367" s="117"/>
      <c r="D367" s="117"/>
      <c r="E367" s="117"/>
      <c r="F367" s="117"/>
      <c r="G367" s="117"/>
      <c r="H367" s="117"/>
      <c r="I367" s="117"/>
      <c r="J367" s="117"/>
      <c r="K367" s="117"/>
      <c r="L367" s="117"/>
      <c r="M367" s="117"/>
      <c r="N367" s="117"/>
      <c r="O367" s="117"/>
    </row>
    <row r="368" spans="1:15" ht="13.15" x14ac:dyDescent="0.4">
      <c r="A368" s="117"/>
      <c r="B368" s="117"/>
      <c r="C368" s="117"/>
      <c r="D368" s="117"/>
      <c r="E368" s="117"/>
      <c r="F368" s="117"/>
      <c r="G368" s="117"/>
      <c r="H368" s="117"/>
      <c r="I368" s="117"/>
      <c r="J368" s="117"/>
      <c r="K368" s="117"/>
      <c r="L368" s="117"/>
      <c r="M368" s="117"/>
      <c r="N368" s="117"/>
      <c r="O368" s="117"/>
    </row>
    <row r="369" spans="1:15" ht="13.15" x14ac:dyDescent="0.4">
      <c r="A369" s="117"/>
      <c r="B369" s="117"/>
      <c r="C369" s="117"/>
      <c r="D369" s="117"/>
      <c r="E369" s="117"/>
      <c r="F369" s="117"/>
      <c r="G369" s="117"/>
      <c r="H369" s="117"/>
      <c r="I369" s="117"/>
      <c r="J369" s="117"/>
      <c r="K369" s="117"/>
      <c r="L369" s="117"/>
      <c r="M369" s="117"/>
      <c r="N369" s="117"/>
      <c r="O369" s="117"/>
    </row>
    <row r="370" spans="1:15" ht="13.15" x14ac:dyDescent="0.4">
      <c r="A370" s="117"/>
      <c r="B370" s="117"/>
      <c r="C370" s="117"/>
      <c r="D370" s="117"/>
      <c r="E370" s="117"/>
      <c r="F370" s="117"/>
      <c r="G370" s="117"/>
      <c r="H370" s="117"/>
      <c r="I370" s="117"/>
      <c r="J370" s="117"/>
      <c r="K370" s="117"/>
      <c r="L370" s="117"/>
      <c r="M370" s="117"/>
      <c r="N370" s="117"/>
      <c r="O370" s="117"/>
    </row>
    <row r="371" spans="1:15" ht="13.15" x14ac:dyDescent="0.4">
      <c r="A371" s="117"/>
      <c r="B371" s="117"/>
      <c r="C371" s="117"/>
      <c r="D371" s="117"/>
      <c r="E371" s="117"/>
      <c r="F371" s="117"/>
      <c r="G371" s="117"/>
      <c r="H371" s="117"/>
      <c r="I371" s="117"/>
      <c r="J371" s="117"/>
      <c r="K371" s="117"/>
      <c r="L371" s="117"/>
      <c r="M371" s="117"/>
      <c r="N371" s="117"/>
      <c r="O371" s="117"/>
    </row>
    <row r="372" spans="1:15" ht="13.15" x14ac:dyDescent="0.4">
      <c r="A372" s="117"/>
      <c r="B372" s="117"/>
      <c r="C372" s="117"/>
      <c r="D372" s="117"/>
      <c r="E372" s="117"/>
      <c r="F372" s="117"/>
      <c r="G372" s="117"/>
      <c r="H372" s="117"/>
      <c r="I372" s="117"/>
      <c r="J372" s="117"/>
      <c r="K372" s="117"/>
      <c r="L372" s="117"/>
      <c r="M372" s="117"/>
      <c r="N372" s="117"/>
      <c r="O372" s="117"/>
    </row>
    <row r="373" spans="1:15" ht="13.15" x14ac:dyDescent="0.4">
      <c r="A373" s="117"/>
      <c r="B373" s="117"/>
      <c r="C373" s="117"/>
      <c r="D373" s="117"/>
      <c r="E373" s="117"/>
      <c r="F373" s="117"/>
      <c r="G373" s="117"/>
      <c r="H373" s="117"/>
      <c r="I373" s="117"/>
      <c r="J373" s="117"/>
      <c r="K373" s="117"/>
      <c r="L373" s="117"/>
      <c r="M373" s="117"/>
      <c r="N373" s="117"/>
      <c r="O373" s="117"/>
    </row>
    <row r="374" spans="1:15" ht="13.15" x14ac:dyDescent="0.4">
      <c r="A374" s="117"/>
      <c r="B374" s="117"/>
      <c r="C374" s="117"/>
      <c r="D374" s="117"/>
      <c r="E374" s="117"/>
      <c r="F374" s="117"/>
      <c r="G374" s="117"/>
      <c r="H374" s="117"/>
      <c r="I374" s="117"/>
      <c r="J374" s="117"/>
      <c r="K374" s="117"/>
      <c r="L374" s="117"/>
      <c r="M374" s="117"/>
      <c r="N374" s="117"/>
      <c r="O374" s="117"/>
    </row>
    <row r="375" spans="1:15" ht="13.15" x14ac:dyDescent="0.4">
      <c r="A375" s="117"/>
      <c r="B375" s="117"/>
      <c r="C375" s="117"/>
      <c r="D375" s="117"/>
      <c r="E375" s="117"/>
      <c r="F375" s="117"/>
      <c r="G375" s="117"/>
      <c r="H375" s="117"/>
      <c r="I375" s="117"/>
      <c r="J375" s="117"/>
      <c r="K375" s="117"/>
      <c r="L375" s="117"/>
      <c r="M375" s="117"/>
      <c r="N375" s="117"/>
      <c r="O375" s="117"/>
    </row>
    <row r="376" spans="1:15" ht="13.15" x14ac:dyDescent="0.4">
      <c r="A376" s="117"/>
      <c r="B376" s="117"/>
      <c r="C376" s="117"/>
      <c r="D376" s="117"/>
      <c r="E376" s="117"/>
      <c r="F376" s="117"/>
      <c r="G376" s="117"/>
      <c r="H376" s="117"/>
      <c r="I376" s="117"/>
      <c r="J376" s="117"/>
      <c r="K376" s="117"/>
      <c r="L376" s="117"/>
      <c r="M376" s="117"/>
      <c r="N376" s="117"/>
      <c r="O376" s="117"/>
    </row>
    <row r="377" spans="1:15" ht="13.15" x14ac:dyDescent="0.4">
      <c r="A377" s="117"/>
      <c r="B377" s="117"/>
      <c r="C377" s="117"/>
      <c r="D377" s="117"/>
      <c r="E377" s="117"/>
      <c r="F377" s="117"/>
      <c r="G377" s="117"/>
      <c r="H377" s="117"/>
      <c r="I377" s="117"/>
      <c r="J377" s="117"/>
      <c r="K377" s="117"/>
      <c r="L377" s="117"/>
      <c r="M377" s="117"/>
      <c r="N377" s="117"/>
      <c r="O377" s="117"/>
    </row>
    <row r="378" spans="1:15" ht="13.15" x14ac:dyDescent="0.4">
      <c r="A378" s="117"/>
      <c r="B378" s="117"/>
      <c r="C378" s="117"/>
      <c r="D378" s="117"/>
      <c r="E378" s="117"/>
      <c r="F378" s="117"/>
      <c r="G378" s="117"/>
      <c r="H378" s="117"/>
      <c r="I378" s="117"/>
      <c r="J378" s="117"/>
      <c r="K378" s="117"/>
      <c r="L378" s="117"/>
      <c r="M378" s="117"/>
      <c r="N378" s="117"/>
      <c r="O378" s="117"/>
    </row>
    <row r="379" spans="1:15" ht="13.15" x14ac:dyDescent="0.4">
      <c r="A379" s="117"/>
      <c r="B379" s="117"/>
      <c r="C379" s="117"/>
      <c r="D379" s="117"/>
      <c r="E379" s="117"/>
      <c r="F379" s="117"/>
      <c r="G379" s="117"/>
      <c r="H379" s="117"/>
      <c r="I379" s="117"/>
      <c r="J379" s="117"/>
      <c r="K379" s="117"/>
      <c r="L379" s="117"/>
      <c r="M379" s="117"/>
      <c r="N379" s="117"/>
      <c r="O379" s="117"/>
    </row>
    <row r="380" spans="1:15" ht="13.15" x14ac:dyDescent="0.4">
      <c r="A380" s="117"/>
      <c r="B380" s="117"/>
      <c r="C380" s="117"/>
      <c r="D380" s="117"/>
      <c r="E380" s="117"/>
      <c r="F380" s="117"/>
      <c r="G380" s="117"/>
      <c r="H380" s="117"/>
      <c r="I380" s="117"/>
      <c r="J380" s="117"/>
      <c r="K380" s="117"/>
      <c r="L380" s="117"/>
      <c r="M380" s="117"/>
      <c r="N380" s="117"/>
      <c r="O380" s="117"/>
    </row>
    <row r="381" spans="1:15" ht="13.15" x14ac:dyDescent="0.4">
      <c r="A381" s="117"/>
      <c r="B381" s="117"/>
      <c r="C381" s="117"/>
      <c r="D381" s="117"/>
      <c r="E381" s="117"/>
      <c r="F381" s="117"/>
      <c r="G381" s="117"/>
      <c r="H381" s="117"/>
      <c r="I381" s="117"/>
      <c r="J381" s="117"/>
      <c r="K381" s="117"/>
      <c r="L381" s="117"/>
      <c r="M381" s="117"/>
      <c r="N381" s="117"/>
      <c r="O381" s="117"/>
    </row>
    <row r="382" spans="1:15" ht="13.15" x14ac:dyDescent="0.4">
      <c r="A382" s="117"/>
      <c r="B382" s="117"/>
      <c r="C382" s="117"/>
      <c r="D382" s="117"/>
      <c r="E382" s="117"/>
      <c r="F382" s="117"/>
      <c r="G382" s="117"/>
      <c r="H382" s="117"/>
      <c r="I382" s="117"/>
      <c r="J382" s="117"/>
      <c r="K382" s="117"/>
      <c r="L382" s="117"/>
      <c r="M382" s="117"/>
      <c r="N382" s="117"/>
      <c r="O382" s="117"/>
    </row>
    <row r="383" spans="1:15" ht="13.15" x14ac:dyDescent="0.4">
      <c r="A383" s="117"/>
      <c r="B383" s="117"/>
      <c r="C383" s="117"/>
      <c r="D383" s="117"/>
      <c r="E383" s="117"/>
      <c r="F383" s="117"/>
      <c r="G383" s="117"/>
      <c r="H383" s="117"/>
      <c r="I383" s="117"/>
      <c r="J383" s="117"/>
      <c r="K383" s="117"/>
      <c r="L383" s="117"/>
      <c r="M383" s="117"/>
      <c r="N383" s="117"/>
      <c r="O383" s="117"/>
    </row>
    <row r="384" spans="1:15" ht="13.15" x14ac:dyDescent="0.4">
      <c r="A384" s="117"/>
      <c r="B384" s="117"/>
      <c r="C384" s="117"/>
      <c r="D384" s="117"/>
      <c r="E384" s="117"/>
      <c r="F384" s="117"/>
      <c r="G384" s="117"/>
      <c r="H384" s="117"/>
      <c r="I384" s="117"/>
      <c r="J384" s="117"/>
      <c r="K384" s="117"/>
      <c r="L384" s="117"/>
      <c r="M384" s="117"/>
      <c r="N384" s="117"/>
      <c r="O384" s="117"/>
    </row>
    <row r="385" spans="1:15" ht="13.15" x14ac:dyDescent="0.4">
      <c r="A385" s="117"/>
      <c r="B385" s="117"/>
      <c r="C385" s="117"/>
      <c r="D385" s="117"/>
      <c r="E385" s="117"/>
      <c r="F385" s="117"/>
      <c r="G385" s="117"/>
      <c r="H385" s="117"/>
      <c r="I385" s="117"/>
      <c r="J385" s="117"/>
      <c r="K385" s="117"/>
      <c r="L385" s="117"/>
      <c r="M385" s="117"/>
      <c r="N385" s="117"/>
      <c r="O385" s="117"/>
    </row>
    <row r="386" spans="1:15" ht="13.15" x14ac:dyDescent="0.4">
      <c r="A386" s="117"/>
      <c r="B386" s="117"/>
      <c r="C386" s="117"/>
      <c r="D386" s="117"/>
      <c r="E386" s="117"/>
      <c r="F386" s="117"/>
      <c r="G386" s="117"/>
      <c r="H386" s="117"/>
      <c r="I386" s="117"/>
      <c r="J386" s="117"/>
      <c r="K386" s="117"/>
      <c r="L386" s="117"/>
      <c r="M386" s="117"/>
      <c r="N386" s="117"/>
      <c r="O386" s="117"/>
    </row>
    <row r="387" spans="1:15" ht="13.15" x14ac:dyDescent="0.4">
      <c r="A387" s="117"/>
      <c r="B387" s="117"/>
      <c r="C387" s="117"/>
      <c r="D387" s="117"/>
      <c r="E387" s="117"/>
      <c r="F387" s="117"/>
      <c r="G387" s="117"/>
      <c r="H387" s="117"/>
      <c r="I387" s="117"/>
      <c r="J387" s="117"/>
      <c r="K387" s="117"/>
      <c r="L387" s="117"/>
      <c r="M387" s="117"/>
      <c r="N387" s="117"/>
      <c r="O387" s="117"/>
    </row>
    <row r="388" spans="1:15" ht="13.15" x14ac:dyDescent="0.4">
      <c r="A388" s="117"/>
      <c r="B388" s="117"/>
      <c r="C388" s="117"/>
      <c r="D388" s="117"/>
      <c r="E388" s="117"/>
      <c r="F388" s="117"/>
      <c r="G388" s="117"/>
      <c r="H388" s="117"/>
      <c r="I388" s="117"/>
      <c r="J388" s="117"/>
      <c r="K388" s="117"/>
      <c r="L388" s="117"/>
      <c r="M388" s="117"/>
      <c r="N388" s="117"/>
      <c r="O388" s="117"/>
    </row>
    <row r="389" spans="1:15" ht="13.15" x14ac:dyDescent="0.4">
      <c r="A389" s="117"/>
      <c r="B389" s="117"/>
      <c r="C389" s="117"/>
      <c r="D389" s="117"/>
      <c r="E389" s="117"/>
      <c r="F389" s="117"/>
      <c r="G389" s="117"/>
      <c r="H389" s="117"/>
      <c r="I389" s="117"/>
      <c r="J389" s="117"/>
      <c r="K389" s="117"/>
      <c r="L389" s="117"/>
      <c r="M389" s="117"/>
      <c r="N389" s="117"/>
      <c r="O389" s="117"/>
    </row>
    <row r="390" spans="1:15" ht="13.15" x14ac:dyDescent="0.4">
      <c r="A390" s="117"/>
      <c r="B390" s="117"/>
      <c r="C390" s="117"/>
      <c r="D390" s="117"/>
      <c r="E390" s="117"/>
      <c r="F390" s="117"/>
      <c r="G390" s="117"/>
      <c r="H390" s="117"/>
      <c r="I390" s="117"/>
      <c r="J390" s="117"/>
      <c r="K390" s="117"/>
      <c r="L390" s="117"/>
      <c r="M390" s="117"/>
      <c r="N390" s="117"/>
      <c r="O390" s="117"/>
    </row>
    <row r="391" spans="1:15" ht="13.15" x14ac:dyDescent="0.4">
      <c r="A391" s="117"/>
      <c r="B391" s="117"/>
      <c r="C391" s="117"/>
      <c r="D391" s="117"/>
      <c r="E391" s="117"/>
      <c r="F391" s="117"/>
      <c r="G391" s="117"/>
      <c r="H391" s="117"/>
      <c r="I391" s="117"/>
      <c r="J391" s="117"/>
      <c r="K391" s="117"/>
      <c r="L391" s="117"/>
      <c r="M391" s="117"/>
      <c r="N391" s="117"/>
      <c r="O391" s="117"/>
    </row>
    <row r="392" spans="1:15" ht="13.15" x14ac:dyDescent="0.4">
      <c r="A392" s="117"/>
      <c r="B392" s="117"/>
      <c r="C392" s="117"/>
      <c r="D392" s="117"/>
      <c r="E392" s="117"/>
      <c r="F392" s="117"/>
      <c r="G392" s="117"/>
      <c r="H392" s="117"/>
      <c r="I392" s="117"/>
      <c r="J392" s="117"/>
      <c r="K392" s="117"/>
      <c r="L392" s="117"/>
      <c r="M392" s="117"/>
      <c r="N392" s="117"/>
      <c r="O392" s="117"/>
    </row>
    <row r="393" spans="1:15" ht="13.15" x14ac:dyDescent="0.4">
      <c r="A393" s="117"/>
      <c r="B393" s="117"/>
      <c r="C393" s="117"/>
      <c r="D393" s="117"/>
      <c r="E393" s="117"/>
      <c r="F393" s="117"/>
      <c r="G393" s="117"/>
      <c r="H393" s="117"/>
      <c r="I393" s="117"/>
      <c r="J393" s="117"/>
      <c r="K393" s="117"/>
      <c r="L393" s="117"/>
      <c r="M393" s="117"/>
      <c r="N393" s="117"/>
      <c r="O393" s="117"/>
    </row>
    <row r="394" spans="1:15" ht="13.15" x14ac:dyDescent="0.4">
      <c r="A394" s="117"/>
      <c r="B394" s="117"/>
      <c r="C394" s="117"/>
      <c r="D394" s="117"/>
      <c r="E394" s="117"/>
      <c r="F394" s="117"/>
      <c r="G394" s="117"/>
      <c r="H394" s="117"/>
      <c r="I394" s="117"/>
      <c r="J394" s="117"/>
      <c r="K394" s="117"/>
      <c r="L394" s="117"/>
      <c r="M394" s="117"/>
      <c r="N394" s="117"/>
      <c r="O394" s="117"/>
    </row>
    <row r="395" spans="1:15" ht="13.15" x14ac:dyDescent="0.4">
      <c r="A395" s="117"/>
      <c r="B395" s="117"/>
      <c r="C395" s="117"/>
      <c r="D395" s="117"/>
      <c r="E395" s="117"/>
      <c r="F395" s="117"/>
      <c r="G395" s="117"/>
      <c r="H395" s="117"/>
      <c r="I395" s="117"/>
      <c r="J395" s="117"/>
      <c r="K395" s="117"/>
      <c r="L395" s="117"/>
      <c r="M395" s="117"/>
      <c r="N395" s="117"/>
      <c r="O395" s="117"/>
    </row>
    <row r="396" spans="1:15" ht="13.15" x14ac:dyDescent="0.4">
      <c r="A396" s="117"/>
      <c r="B396" s="117"/>
      <c r="C396" s="117"/>
      <c r="D396" s="117"/>
      <c r="E396" s="117"/>
      <c r="F396" s="117"/>
      <c r="G396" s="117"/>
      <c r="H396" s="117"/>
      <c r="I396" s="117"/>
      <c r="J396" s="117"/>
      <c r="K396" s="117"/>
      <c r="L396" s="117"/>
      <c r="M396" s="117"/>
      <c r="N396" s="117"/>
      <c r="O396" s="117"/>
    </row>
    <row r="397" spans="1:15" ht="13.15" x14ac:dyDescent="0.4">
      <c r="A397" s="117"/>
      <c r="B397" s="117"/>
      <c r="C397" s="117"/>
      <c r="D397" s="117"/>
      <c r="E397" s="117"/>
      <c r="F397" s="117"/>
      <c r="G397" s="117"/>
      <c r="H397" s="117"/>
      <c r="I397" s="117"/>
      <c r="J397" s="117"/>
      <c r="K397" s="117"/>
      <c r="L397" s="117"/>
      <c r="M397" s="117"/>
      <c r="N397" s="117"/>
      <c r="O397" s="117"/>
    </row>
    <row r="398" spans="1:15" ht="13.15" x14ac:dyDescent="0.4">
      <c r="A398" s="117"/>
      <c r="B398" s="117"/>
      <c r="C398" s="117"/>
      <c r="D398" s="117"/>
      <c r="E398" s="117"/>
      <c r="F398" s="117"/>
      <c r="G398" s="117"/>
      <c r="H398" s="117"/>
      <c r="I398" s="117"/>
      <c r="J398" s="117"/>
      <c r="K398" s="117"/>
      <c r="L398" s="117"/>
      <c r="M398" s="117"/>
      <c r="N398" s="117"/>
      <c r="O398" s="117"/>
    </row>
    <row r="399" spans="1:15" ht="13.15" x14ac:dyDescent="0.4">
      <c r="A399" s="117"/>
      <c r="B399" s="117"/>
      <c r="C399" s="117"/>
      <c r="D399" s="117"/>
      <c r="E399" s="117"/>
      <c r="F399" s="117"/>
      <c r="G399" s="117"/>
      <c r="H399" s="117"/>
      <c r="I399" s="117"/>
      <c r="J399" s="117"/>
      <c r="K399" s="117"/>
      <c r="L399" s="117"/>
      <c r="M399" s="117"/>
      <c r="N399" s="117"/>
      <c r="O399" s="117"/>
    </row>
    <row r="400" spans="1:15" ht="13.15" x14ac:dyDescent="0.4">
      <c r="A400" s="117"/>
      <c r="B400" s="117"/>
      <c r="C400" s="117"/>
      <c r="D400" s="117"/>
      <c r="E400" s="117"/>
      <c r="F400" s="117"/>
      <c r="G400" s="117"/>
      <c r="H400" s="117"/>
      <c r="I400" s="117"/>
      <c r="J400" s="117"/>
      <c r="K400" s="117"/>
      <c r="L400" s="117"/>
      <c r="M400" s="117"/>
      <c r="N400" s="117"/>
      <c r="O400" s="117"/>
    </row>
    <row r="401" spans="1:15" ht="13.15" x14ac:dyDescent="0.4">
      <c r="A401" s="117"/>
      <c r="B401" s="117"/>
      <c r="C401" s="117"/>
      <c r="D401" s="117"/>
      <c r="E401" s="117"/>
      <c r="F401" s="117"/>
      <c r="G401" s="117"/>
      <c r="H401" s="117"/>
      <c r="I401" s="117"/>
      <c r="J401" s="117"/>
      <c r="K401" s="117"/>
      <c r="L401" s="117"/>
      <c r="M401" s="117"/>
      <c r="N401" s="117"/>
      <c r="O401" s="117"/>
    </row>
    <row r="402" spans="1:15" ht="13.15" x14ac:dyDescent="0.4">
      <c r="A402" s="117"/>
      <c r="B402" s="117"/>
      <c r="C402" s="117"/>
      <c r="D402" s="117"/>
      <c r="E402" s="117"/>
      <c r="F402" s="117"/>
      <c r="G402" s="117"/>
      <c r="H402" s="117"/>
      <c r="I402" s="117"/>
      <c r="J402" s="117"/>
      <c r="K402" s="117"/>
      <c r="L402" s="117"/>
      <c r="M402" s="117"/>
      <c r="N402" s="117"/>
      <c r="O402" s="117"/>
    </row>
    <row r="403" spans="1:15" ht="13.15" x14ac:dyDescent="0.4">
      <c r="A403" s="117"/>
      <c r="B403" s="117"/>
      <c r="C403" s="117"/>
      <c r="D403" s="117"/>
      <c r="E403" s="117"/>
      <c r="F403" s="117"/>
      <c r="G403" s="117"/>
      <c r="H403" s="117"/>
      <c r="I403" s="117"/>
      <c r="J403" s="117"/>
      <c r="K403" s="117"/>
      <c r="L403" s="117"/>
      <c r="M403" s="117"/>
      <c r="N403" s="117"/>
      <c r="O403" s="117"/>
    </row>
    <row r="404" spans="1:15" ht="13.15" x14ac:dyDescent="0.4">
      <c r="A404" s="117"/>
      <c r="B404" s="117"/>
      <c r="C404" s="117"/>
      <c r="D404" s="117"/>
      <c r="E404" s="117"/>
      <c r="F404" s="117"/>
      <c r="G404" s="117"/>
      <c r="H404" s="117"/>
      <c r="I404" s="117"/>
      <c r="J404" s="117"/>
      <c r="K404" s="117"/>
      <c r="L404" s="117"/>
      <c r="M404" s="117"/>
      <c r="N404" s="117"/>
      <c r="O404" s="117"/>
    </row>
    <row r="405" spans="1:15" ht="13.15" x14ac:dyDescent="0.4">
      <c r="A405" s="117"/>
      <c r="B405" s="117"/>
      <c r="C405" s="117"/>
      <c r="D405" s="117"/>
      <c r="E405" s="117"/>
      <c r="F405" s="117"/>
      <c r="G405" s="117"/>
      <c r="H405" s="117"/>
      <c r="I405" s="117"/>
      <c r="J405" s="117"/>
      <c r="K405" s="117"/>
      <c r="L405" s="117"/>
      <c r="M405" s="117"/>
      <c r="N405" s="117"/>
      <c r="O405" s="117"/>
    </row>
    <row r="406" spans="1:15" ht="13.15" x14ac:dyDescent="0.4">
      <c r="A406" s="117"/>
      <c r="B406" s="117"/>
      <c r="C406" s="117"/>
      <c r="D406" s="117"/>
      <c r="E406" s="117"/>
      <c r="F406" s="117"/>
      <c r="G406" s="117"/>
      <c r="H406" s="117"/>
      <c r="I406" s="117"/>
      <c r="J406" s="117"/>
      <c r="K406" s="117"/>
      <c r="L406" s="117"/>
      <c r="M406" s="117"/>
      <c r="N406" s="117"/>
      <c r="O406" s="117"/>
    </row>
    <row r="407" spans="1:15" ht="13.15" x14ac:dyDescent="0.4">
      <c r="A407" s="117"/>
      <c r="B407" s="117"/>
      <c r="C407" s="117"/>
      <c r="D407" s="117"/>
      <c r="E407" s="117"/>
      <c r="F407" s="117"/>
      <c r="G407" s="117"/>
      <c r="H407" s="117"/>
      <c r="I407" s="117"/>
      <c r="J407" s="117"/>
      <c r="K407" s="117"/>
      <c r="L407" s="117"/>
      <c r="M407" s="117"/>
      <c r="N407" s="117"/>
      <c r="O407" s="117"/>
    </row>
    <row r="408" spans="1:15" ht="13.15" x14ac:dyDescent="0.4">
      <c r="A408" s="117"/>
      <c r="B408" s="117"/>
      <c r="C408" s="117"/>
      <c r="D408" s="117"/>
      <c r="E408" s="117"/>
      <c r="F408" s="117"/>
      <c r="G408" s="117"/>
      <c r="H408" s="117"/>
      <c r="I408" s="117"/>
      <c r="J408" s="117"/>
      <c r="K408" s="117"/>
      <c r="L408" s="117"/>
      <c r="M408" s="117"/>
      <c r="N408" s="117"/>
      <c r="O408" s="117"/>
    </row>
    <row r="409" spans="1:15" ht="13.15" x14ac:dyDescent="0.4">
      <c r="A409" s="117"/>
      <c r="B409" s="117"/>
      <c r="C409" s="117"/>
      <c r="D409" s="117"/>
      <c r="E409" s="117"/>
      <c r="F409" s="117"/>
      <c r="G409" s="117"/>
      <c r="H409" s="117"/>
      <c r="I409" s="117"/>
      <c r="J409" s="117"/>
      <c r="K409" s="117"/>
      <c r="L409" s="117"/>
      <c r="M409" s="117"/>
      <c r="N409" s="117"/>
      <c r="O409" s="117"/>
    </row>
    <row r="410" spans="1:15" ht="13.15" x14ac:dyDescent="0.4">
      <c r="A410" s="117"/>
      <c r="B410" s="117"/>
      <c r="C410" s="117"/>
      <c r="D410" s="117"/>
      <c r="E410" s="117"/>
      <c r="F410" s="117"/>
      <c r="G410" s="117"/>
      <c r="H410" s="117"/>
      <c r="I410" s="117"/>
      <c r="J410" s="117"/>
      <c r="K410" s="117"/>
      <c r="L410" s="117"/>
      <c r="M410" s="117"/>
      <c r="N410" s="117"/>
      <c r="O410" s="117"/>
    </row>
    <row r="411" spans="1:15" ht="13.15" x14ac:dyDescent="0.4">
      <c r="A411" s="117"/>
      <c r="B411" s="117"/>
      <c r="C411" s="117"/>
      <c r="D411" s="117"/>
      <c r="E411" s="117"/>
      <c r="F411" s="117"/>
      <c r="G411" s="117"/>
      <c r="H411" s="117"/>
      <c r="I411" s="117"/>
      <c r="J411" s="117"/>
      <c r="K411" s="117"/>
      <c r="L411" s="117"/>
      <c r="M411" s="117"/>
      <c r="N411" s="117"/>
      <c r="O411" s="117"/>
    </row>
    <row r="412" spans="1:15" ht="13.15" x14ac:dyDescent="0.4">
      <c r="A412" s="117"/>
      <c r="B412" s="117"/>
      <c r="C412" s="117"/>
      <c r="D412" s="117"/>
      <c r="E412" s="117"/>
      <c r="F412" s="117"/>
      <c r="G412" s="117"/>
      <c r="H412" s="117"/>
      <c r="I412" s="117"/>
      <c r="J412" s="117"/>
      <c r="K412" s="117"/>
      <c r="L412" s="117"/>
      <c r="M412" s="117"/>
      <c r="N412" s="117"/>
      <c r="O412" s="117"/>
    </row>
    <row r="413" spans="1:15" ht="13.15" x14ac:dyDescent="0.4">
      <c r="A413" s="117"/>
      <c r="B413" s="117"/>
      <c r="C413" s="117"/>
      <c r="D413" s="117"/>
      <c r="E413" s="117"/>
      <c r="F413" s="117"/>
      <c r="G413" s="117"/>
      <c r="H413" s="117"/>
      <c r="I413" s="117"/>
      <c r="J413" s="117"/>
      <c r="K413" s="117"/>
      <c r="L413" s="117"/>
      <c r="M413" s="117"/>
      <c r="N413" s="117"/>
      <c r="O413" s="117"/>
    </row>
    <row r="414" spans="1:15" ht="13.15" x14ac:dyDescent="0.4">
      <c r="A414" s="117"/>
      <c r="B414" s="117"/>
      <c r="C414" s="117"/>
      <c r="D414" s="117"/>
      <c r="E414" s="117"/>
      <c r="F414" s="117"/>
      <c r="G414" s="117"/>
      <c r="H414" s="117"/>
      <c r="I414" s="117"/>
      <c r="J414" s="117"/>
      <c r="K414" s="117"/>
      <c r="L414" s="117"/>
      <c r="M414" s="117"/>
      <c r="N414" s="117"/>
      <c r="O414" s="117"/>
    </row>
    <row r="415" spans="1:15" ht="13.15" x14ac:dyDescent="0.4">
      <c r="A415" s="117"/>
      <c r="B415" s="117"/>
      <c r="C415" s="117"/>
      <c r="D415" s="117"/>
      <c r="E415" s="117"/>
      <c r="F415" s="117"/>
      <c r="G415" s="117"/>
      <c r="H415" s="117"/>
      <c r="I415" s="117"/>
      <c r="J415" s="117"/>
      <c r="K415" s="117"/>
      <c r="L415" s="117"/>
      <c r="M415" s="117"/>
      <c r="N415" s="117"/>
      <c r="O415" s="117"/>
    </row>
    <row r="416" spans="1:15" ht="13.15" x14ac:dyDescent="0.4">
      <c r="A416" s="117"/>
      <c r="B416" s="117"/>
      <c r="C416" s="117"/>
      <c r="D416" s="117"/>
      <c r="E416" s="117"/>
      <c r="F416" s="117"/>
      <c r="G416" s="117"/>
      <c r="H416" s="117"/>
      <c r="I416" s="117"/>
      <c r="J416" s="117"/>
      <c r="K416" s="117"/>
      <c r="L416" s="117"/>
      <c r="M416" s="117"/>
      <c r="N416" s="117"/>
      <c r="O416" s="117"/>
    </row>
    <row r="417" spans="1:15" ht="13.15" x14ac:dyDescent="0.4">
      <c r="A417" s="117"/>
      <c r="B417" s="117"/>
      <c r="C417" s="117"/>
      <c r="D417" s="117"/>
      <c r="E417" s="117"/>
      <c r="F417" s="117"/>
      <c r="G417" s="117"/>
      <c r="H417" s="117"/>
      <c r="I417" s="117"/>
      <c r="J417" s="117"/>
      <c r="K417" s="117"/>
      <c r="L417" s="117"/>
      <c r="M417" s="117"/>
      <c r="N417" s="117"/>
      <c r="O417" s="117"/>
    </row>
    <row r="418" spans="1:15" ht="13.15" x14ac:dyDescent="0.4">
      <c r="A418" s="117"/>
      <c r="B418" s="117"/>
      <c r="C418" s="117"/>
      <c r="D418" s="117"/>
      <c r="E418" s="117"/>
      <c r="F418" s="117"/>
      <c r="G418" s="117"/>
      <c r="H418" s="117"/>
      <c r="I418" s="117"/>
      <c r="J418" s="117"/>
      <c r="K418" s="117"/>
      <c r="L418" s="117"/>
      <c r="M418" s="117"/>
      <c r="N418" s="117"/>
      <c r="O418" s="117"/>
    </row>
    <row r="419" spans="1:15" ht="13.15" x14ac:dyDescent="0.4">
      <c r="A419" s="117"/>
      <c r="B419" s="117"/>
      <c r="C419" s="117"/>
      <c r="D419" s="117"/>
      <c r="E419" s="117"/>
      <c r="F419" s="117"/>
      <c r="G419" s="117"/>
      <c r="H419" s="117"/>
      <c r="I419" s="117"/>
      <c r="J419" s="117"/>
      <c r="K419" s="117"/>
      <c r="L419" s="117"/>
      <c r="M419" s="117"/>
      <c r="N419" s="117"/>
      <c r="O419" s="117"/>
    </row>
    <row r="420" spans="1:15" ht="13.15" x14ac:dyDescent="0.4">
      <c r="A420" s="117"/>
      <c r="B420" s="117"/>
      <c r="C420" s="117"/>
      <c r="D420" s="117"/>
      <c r="E420" s="117"/>
      <c r="F420" s="117"/>
      <c r="G420" s="117"/>
      <c r="H420" s="117"/>
      <c r="I420" s="117"/>
      <c r="J420" s="117"/>
      <c r="K420" s="117"/>
      <c r="L420" s="117"/>
      <c r="M420" s="117"/>
      <c r="N420" s="117"/>
      <c r="O420" s="117"/>
    </row>
    <row r="421" spans="1:15" ht="13.15" x14ac:dyDescent="0.4">
      <c r="A421" s="117"/>
      <c r="B421" s="117"/>
      <c r="C421" s="117"/>
      <c r="D421" s="117"/>
      <c r="E421" s="117"/>
      <c r="F421" s="117"/>
      <c r="G421" s="117"/>
      <c r="H421" s="117"/>
      <c r="I421" s="117"/>
      <c r="J421" s="117"/>
      <c r="K421" s="117"/>
      <c r="L421" s="117"/>
      <c r="M421" s="117"/>
      <c r="N421" s="117"/>
      <c r="O421" s="117"/>
    </row>
    <row r="422" spans="1:15" ht="13.15" x14ac:dyDescent="0.4">
      <c r="A422" s="117"/>
      <c r="B422" s="117"/>
      <c r="C422" s="117"/>
      <c r="D422" s="117"/>
      <c r="E422" s="117"/>
      <c r="F422" s="117"/>
      <c r="G422" s="117"/>
      <c r="H422" s="117"/>
      <c r="I422" s="117"/>
      <c r="J422" s="117"/>
      <c r="K422" s="117"/>
      <c r="L422" s="117"/>
      <c r="M422" s="117"/>
      <c r="N422" s="117"/>
      <c r="O422" s="117"/>
    </row>
    <row r="423" spans="1:15" ht="13.15" x14ac:dyDescent="0.4">
      <c r="A423" s="117"/>
      <c r="B423" s="117"/>
      <c r="C423" s="117"/>
      <c r="D423" s="117"/>
      <c r="E423" s="117"/>
      <c r="F423" s="117"/>
      <c r="G423" s="117"/>
      <c r="H423" s="117"/>
      <c r="I423" s="117"/>
      <c r="J423" s="117"/>
      <c r="K423" s="117"/>
      <c r="L423" s="117"/>
      <c r="M423" s="117"/>
      <c r="N423" s="117"/>
      <c r="O423" s="117"/>
    </row>
    <row r="424" spans="1:15" ht="13.15" x14ac:dyDescent="0.4">
      <c r="A424" s="117"/>
      <c r="B424" s="117"/>
      <c r="C424" s="117"/>
      <c r="D424" s="117"/>
      <c r="E424" s="117"/>
      <c r="F424" s="117"/>
      <c r="G424" s="117"/>
      <c r="H424" s="117"/>
      <c r="I424" s="117"/>
      <c r="J424" s="117"/>
      <c r="K424" s="117"/>
      <c r="L424" s="117"/>
      <c r="M424" s="117"/>
      <c r="N424" s="117"/>
      <c r="O424" s="117"/>
    </row>
    <row r="425" spans="1:15" ht="13.15" x14ac:dyDescent="0.4">
      <c r="A425" s="117"/>
      <c r="B425" s="117"/>
      <c r="C425" s="117"/>
      <c r="D425" s="117"/>
      <c r="E425" s="117"/>
      <c r="F425" s="117"/>
      <c r="G425" s="117"/>
      <c r="H425" s="117"/>
      <c r="I425" s="117"/>
      <c r="J425" s="117"/>
      <c r="K425" s="117"/>
      <c r="L425" s="117"/>
      <c r="M425" s="117"/>
      <c r="N425" s="117"/>
      <c r="O425" s="117"/>
    </row>
    <row r="426" spans="1:15" ht="13.15" x14ac:dyDescent="0.4">
      <c r="A426" s="117"/>
      <c r="B426" s="117"/>
      <c r="C426" s="117"/>
      <c r="D426" s="117"/>
      <c r="E426" s="117"/>
      <c r="F426" s="117"/>
      <c r="G426" s="117"/>
      <c r="H426" s="117"/>
      <c r="I426" s="117"/>
      <c r="J426" s="117"/>
      <c r="K426" s="117"/>
      <c r="L426" s="117"/>
      <c r="M426" s="117"/>
      <c r="N426" s="117"/>
      <c r="O426" s="117"/>
    </row>
    <row r="427" spans="1:15" ht="13.15" x14ac:dyDescent="0.4">
      <c r="A427" s="117"/>
      <c r="B427" s="117"/>
      <c r="C427" s="117"/>
      <c r="D427" s="117"/>
      <c r="E427" s="117"/>
      <c r="F427" s="117"/>
      <c r="G427" s="117"/>
      <c r="H427" s="117"/>
      <c r="I427" s="117"/>
      <c r="J427" s="117"/>
      <c r="K427" s="117"/>
      <c r="L427" s="117"/>
      <c r="M427" s="117"/>
      <c r="N427" s="117"/>
      <c r="O427" s="117"/>
    </row>
    <row r="428" spans="1:15" ht="13.15" x14ac:dyDescent="0.4">
      <c r="A428" s="117"/>
      <c r="B428" s="117"/>
      <c r="C428" s="117"/>
      <c r="D428" s="117"/>
      <c r="E428" s="117"/>
      <c r="F428" s="117"/>
      <c r="G428" s="117"/>
      <c r="H428" s="117"/>
      <c r="I428" s="117"/>
      <c r="J428" s="117"/>
      <c r="K428" s="117"/>
      <c r="L428" s="117"/>
      <c r="M428" s="117"/>
      <c r="N428" s="117"/>
      <c r="O428" s="117"/>
    </row>
    <row r="429" spans="1:15" ht="13.15" x14ac:dyDescent="0.4">
      <c r="A429" s="117"/>
      <c r="B429" s="117"/>
      <c r="C429" s="117"/>
      <c r="D429" s="117"/>
      <c r="E429" s="117"/>
      <c r="F429" s="117"/>
      <c r="G429" s="117"/>
      <c r="H429" s="117"/>
      <c r="I429" s="117"/>
      <c r="J429" s="117"/>
      <c r="K429" s="117"/>
      <c r="L429" s="117"/>
      <c r="M429" s="117"/>
      <c r="N429" s="117"/>
      <c r="O429" s="117"/>
    </row>
    <row r="430" spans="1:15" ht="13.15" x14ac:dyDescent="0.4">
      <c r="A430" s="117"/>
      <c r="B430" s="117"/>
      <c r="C430" s="117"/>
      <c r="D430" s="117"/>
      <c r="E430" s="117"/>
      <c r="F430" s="117"/>
      <c r="G430" s="117"/>
      <c r="H430" s="117"/>
      <c r="I430" s="117"/>
      <c r="J430" s="117"/>
      <c r="K430" s="117"/>
      <c r="L430" s="117"/>
      <c r="M430" s="117"/>
      <c r="N430" s="117"/>
      <c r="O430" s="117"/>
    </row>
    <row r="431" spans="1:15" ht="13.15" x14ac:dyDescent="0.4">
      <c r="A431" s="117"/>
      <c r="B431" s="117"/>
      <c r="C431" s="117"/>
      <c r="D431" s="117"/>
      <c r="E431" s="117"/>
      <c r="F431" s="117"/>
      <c r="G431" s="117"/>
      <c r="H431" s="117"/>
      <c r="I431" s="117"/>
      <c r="J431" s="117"/>
      <c r="K431" s="117"/>
      <c r="L431" s="117"/>
      <c r="M431" s="117"/>
      <c r="N431" s="117"/>
      <c r="O431" s="117"/>
    </row>
    <row r="432" spans="1:15" ht="13.15" x14ac:dyDescent="0.4">
      <c r="A432" s="117"/>
      <c r="B432" s="117"/>
      <c r="C432" s="117"/>
      <c r="D432" s="117"/>
      <c r="E432" s="117"/>
      <c r="F432" s="117"/>
      <c r="G432" s="117"/>
      <c r="H432" s="117"/>
      <c r="I432" s="117"/>
      <c r="J432" s="117"/>
      <c r="K432" s="117"/>
      <c r="L432" s="117"/>
      <c r="M432" s="117"/>
      <c r="N432" s="117"/>
      <c r="O432" s="117"/>
    </row>
    <row r="433" spans="1:15" ht="13.15" x14ac:dyDescent="0.4">
      <c r="A433" s="117"/>
      <c r="B433" s="117"/>
      <c r="C433" s="117"/>
      <c r="D433" s="117"/>
      <c r="E433" s="117"/>
      <c r="F433" s="117"/>
      <c r="G433" s="117"/>
      <c r="H433" s="117"/>
      <c r="I433" s="117"/>
      <c r="J433" s="117"/>
      <c r="K433" s="117"/>
      <c r="L433" s="117"/>
      <c r="M433" s="117"/>
      <c r="N433" s="117"/>
      <c r="O433" s="117"/>
    </row>
    <row r="434" spans="1:15" ht="13.15" x14ac:dyDescent="0.4">
      <c r="A434" s="117"/>
      <c r="B434" s="117"/>
      <c r="C434" s="117"/>
      <c r="D434" s="117"/>
      <c r="E434" s="117"/>
      <c r="F434" s="117"/>
      <c r="G434" s="117"/>
      <c r="H434" s="117"/>
      <c r="I434" s="117"/>
      <c r="J434" s="117"/>
      <c r="K434" s="117"/>
      <c r="L434" s="117"/>
      <c r="M434" s="117"/>
      <c r="N434" s="117"/>
      <c r="O434" s="117"/>
    </row>
    <row r="435" spans="1:15" ht="13.15" x14ac:dyDescent="0.4">
      <c r="A435" s="117"/>
      <c r="B435" s="117"/>
      <c r="C435" s="117"/>
      <c r="D435" s="117"/>
      <c r="E435" s="117"/>
      <c r="F435" s="117"/>
      <c r="G435" s="117"/>
      <c r="H435" s="117"/>
      <c r="I435" s="117"/>
      <c r="J435" s="117"/>
      <c r="K435" s="117"/>
      <c r="L435" s="117"/>
      <c r="M435" s="117"/>
      <c r="N435" s="117"/>
      <c r="O435" s="117"/>
    </row>
    <row r="436" spans="1:15" ht="13.15" x14ac:dyDescent="0.4">
      <c r="A436" s="117"/>
      <c r="B436" s="117"/>
      <c r="C436" s="117"/>
      <c r="D436" s="117"/>
      <c r="E436" s="117"/>
      <c r="F436" s="117"/>
      <c r="G436" s="117"/>
      <c r="H436" s="117"/>
      <c r="I436" s="117"/>
      <c r="J436" s="117"/>
      <c r="K436" s="117"/>
      <c r="L436" s="117"/>
      <c r="M436" s="117"/>
      <c r="N436" s="117"/>
      <c r="O436" s="117"/>
    </row>
    <row r="437" spans="1:15" ht="13.15" x14ac:dyDescent="0.4">
      <c r="A437" s="117"/>
      <c r="B437" s="117"/>
      <c r="C437" s="117"/>
      <c r="D437" s="117"/>
      <c r="E437" s="117"/>
      <c r="F437" s="117"/>
      <c r="G437" s="117"/>
      <c r="H437" s="117"/>
      <c r="I437" s="117"/>
      <c r="J437" s="117"/>
      <c r="K437" s="117"/>
      <c r="L437" s="117"/>
      <c r="M437" s="117"/>
      <c r="N437" s="117"/>
      <c r="O437" s="117"/>
    </row>
    <row r="438" spans="1:15" ht="13.15" x14ac:dyDescent="0.4">
      <c r="A438" s="117"/>
      <c r="B438" s="117"/>
      <c r="C438" s="117"/>
      <c r="D438" s="117"/>
      <c r="E438" s="117"/>
      <c r="F438" s="117"/>
      <c r="G438" s="117"/>
      <c r="H438" s="117"/>
      <c r="I438" s="117"/>
      <c r="J438" s="117"/>
      <c r="K438" s="117"/>
      <c r="L438" s="117"/>
      <c r="M438" s="117"/>
      <c r="N438" s="117"/>
      <c r="O438" s="117"/>
    </row>
    <row r="439" spans="1:15" ht="13.15" x14ac:dyDescent="0.4">
      <c r="A439" s="117"/>
      <c r="B439" s="117"/>
      <c r="C439" s="117"/>
      <c r="D439" s="117"/>
      <c r="E439" s="117"/>
      <c r="F439" s="117"/>
      <c r="G439" s="117"/>
      <c r="H439" s="117"/>
      <c r="I439" s="117"/>
      <c r="J439" s="117"/>
      <c r="K439" s="117"/>
      <c r="L439" s="117"/>
      <c r="M439" s="117"/>
      <c r="N439" s="117"/>
      <c r="O439" s="117"/>
    </row>
    <row r="440" spans="1:15" ht="13.15" x14ac:dyDescent="0.4">
      <c r="A440" s="117"/>
      <c r="B440" s="117"/>
      <c r="C440" s="117"/>
      <c r="D440" s="117"/>
      <c r="E440" s="117"/>
      <c r="F440" s="117"/>
      <c r="G440" s="117"/>
      <c r="H440" s="117"/>
      <c r="I440" s="117"/>
      <c r="J440" s="117"/>
      <c r="K440" s="117"/>
      <c r="L440" s="117"/>
      <c r="M440" s="117"/>
      <c r="N440" s="117"/>
      <c r="O440" s="117"/>
    </row>
    <row r="441" spans="1:15" ht="13.15" x14ac:dyDescent="0.4">
      <c r="A441" s="117"/>
      <c r="B441" s="117"/>
      <c r="C441" s="117"/>
      <c r="D441" s="117"/>
      <c r="E441" s="117"/>
      <c r="F441" s="117"/>
      <c r="G441" s="117"/>
      <c r="H441" s="117"/>
      <c r="I441" s="117"/>
      <c r="J441" s="117"/>
      <c r="K441" s="117"/>
      <c r="L441" s="117"/>
      <c r="M441" s="117"/>
      <c r="N441" s="117"/>
      <c r="O441" s="117"/>
    </row>
    <row r="442" spans="1:15" ht="13.15" x14ac:dyDescent="0.4">
      <c r="A442" s="117"/>
      <c r="B442" s="117"/>
      <c r="C442" s="117"/>
      <c r="D442" s="117"/>
      <c r="E442" s="117"/>
      <c r="F442" s="117"/>
      <c r="G442" s="117"/>
      <c r="H442" s="117"/>
      <c r="I442" s="117"/>
      <c r="J442" s="117"/>
      <c r="K442" s="117"/>
      <c r="L442" s="117"/>
      <c r="M442" s="117"/>
      <c r="N442" s="117"/>
      <c r="O442" s="117"/>
    </row>
    <row r="443" spans="1:15" ht="13.15" x14ac:dyDescent="0.4">
      <c r="A443" s="117"/>
      <c r="B443" s="117"/>
      <c r="C443" s="117"/>
      <c r="D443" s="117"/>
      <c r="E443" s="117"/>
      <c r="F443" s="117"/>
      <c r="G443" s="117"/>
      <c r="H443" s="117"/>
      <c r="I443" s="117"/>
      <c r="J443" s="117"/>
      <c r="K443" s="117"/>
      <c r="L443" s="117"/>
      <c r="M443" s="117"/>
      <c r="N443" s="117"/>
      <c r="O443" s="117"/>
    </row>
    <row r="444" spans="1:15" ht="13.15" x14ac:dyDescent="0.4">
      <c r="A444" s="117"/>
      <c r="B444" s="117"/>
      <c r="C444" s="117"/>
      <c r="D444" s="117"/>
      <c r="E444" s="117"/>
      <c r="F444" s="117"/>
      <c r="G444" s="117"/>
      <c r="H444" s="117"/>
      <c r="I444" s="117"/>
      <c r="J444" s="117"/>
      <c r="K444" s="117"/>
      <c r="L444" s="117"/>
      <c r="M444" s="117"/>
      <c r="N444" s="117"/>
      <c r="O444" s="117"/>
    </row>
    <row r="445" spans="1:15" ht="13.15" x14ac:dyDescent="0.4">
      <c r="A445" s="117"/>
      <c r="B445" s="117"/>
      <c r="C445" s="117"/>
      <c r="D445" s="117"/>
      <c r="E445" s="117"/>
      <c r="F445" s="117"/>
      <c r="G445" s="117"/>
      <c r="H445" s="117"/>
      <c r="I445" s="117"/>
      <c r="J445" s="117"/>
      <c r="K445" s="117"/>
      <c r="L445" s="117"/>
      <c r="M445" s="117"/>
      <c r="N445" s="117"/>
      <c r="O445" s="117"/>
    </row>
    <row r="446" spans="1:15" ht="13.15" x14ac:dyDescent="0.4">
      <c r="A446" s="117"/>
      <c r="B446" s="117"/>
      <c r="C446" s="117"/>
      <c r="D446" s="117"/>
      <c r="E446" s="117"/>
      <c r="F446" s="117"/>
      <c r="G446" s="117"/>
      <c r="H446" s="117"/>
      <c r="I446" s="117"/>
      <c r="J446" s="117"/>
      <c r="K446" s="117"/>
      <c r="L446" s="117"/>
      <c r="M446" s="117"/>
      <c r="N446" s="117"/>
      <c r="O446" s="117"/>
    </row>
    <row r="447" spans="1:15" ht="13.15" x14ac:dyDescent="0.4">
      <c r="A447" s="117"/>
      <c r="B447" s="117"/>
      <c r="C447" s="117"/>
      <c r="D447" s="117"/>
      <c r="E447" s="117"/>
      <c r="F447" s="117"/>
      <c r="G447" s="117"/>
      <c r="H447" s="117"/>
      <c r="I447" s="117"/>
      <c r="J447" s="117"/>
      <c r="K447" s="117"/>
      <c r="L447" s="117"/>
      <c r="M447" s="117"/>
      <c r="N447" s="117"/>
      <c r="O447" s="117"/>
    </row>
    <row r="448" spans="1:15" ht="13.15" x14ac:dyDescent="0.4">
      <c r="A448" s="117"/>
      <c r="B448" s="117"/>
      <c r="C448" s="117"/>
      <c r="D448" s="117"/>
      <c r="E448" s="117"/>
      <c r="F448" s="117"/>
      <c r="G448" s="117"/>
      <c r="H448" s="117"/>
      <c r="I448" s="117"/>
      <c r="J448" s="117"/>
      <c r="K448" s="117"/>
      <c r="L448" s="117"/>
      <c r="M448" s="117"/>
      <c r="N448" s="117"/>
      <c r="O448" s="117"/>
    </row>
    <row r="449" spans="1:15" ht="13.15" x14ac:dyDescent="0.4">
      <c r="A449" s="117"/>
      <c r="B449" s="117"/>
      <c r="C449" s="117"/>
      <c r="D449" s="117"/>
      <c r="E449" s="117"/>
      <c r="F449" s="117"/>
      <c r="G449" s="117"/>
      <c r="H449" s="117"/>
      <c r="I449" s="117"/>
      <c r="J449" s="117"/>
      <c r="K449" s="117"/>
      <c r="L449" s="117"/>
      <c r="M449" s="117"/>
      <c r="N449" s="117"/>
      <c r="O449" s="117"/>
    </row>
    <row r="450" spans="1:15" ht="13.15" x14ac:dyDescent="0.4">
      <c r="A450" s="117"/>
      <c r="B450" s="117"/>
      <c r="C450" s="117"/>
      <c r="D450" s="117"/>
      <c r="E450" s="117"/>
      <c r="F450" s="117"/>
      <c r="G450" s="117"/>
      <c r="H450" s="117"/>
      <c r="I450" s="117"/>
      <c r="J450" s="117"/>
      <c r="K450" s="117"/>
      <c r="L450" s="117"/>
      <c r="M450" s="117"/>
      <c r="N450" s="117"/>
      <c r="O450" s="117"/>
    </row>
    <row r="451" spans="1:15" ht="13.15" x14ac:dyDescent="0.4">
      <c r="A451" s="117"/>
      <c r="B451" s="117"/>
      <c r="C451" s="117"/>
      <c r="D451" s="117"/>
      <c r="E451" s="117"/>
      <c r="F451" s="117"/>
      <c r="G451" s="117"/>
      <c r="H451" s="117"/>
      <c r="I451" s="117"/>
      <c r="J451" s="117"/>
      <c r="K451" s="117"/>
      <c r="L451" s="117"/>
      <c r="M451" s="117"/>
      <c r="N451" s="117"/>
      <c r="O451" s="117"/>
    </row>
    <row r="452" spans="1:15" ht="13.15" x14ac:dyDescent="0.4">
      <c r="A452" s="117"/>
      <c r="B452" s="117"/>
      <c r="C452" s="117"/>
      <c r="D452" s="117"/>
      <c r="E452" s="117"/>
      <c r="F452" s="117"/>
      <c r="G452" s="117"/>
      <c r="H452" s="117"/>
      <c r="I452" s="117"/>
      <c r="J452" s="117"/>
      <c r="K452" s="117"/>
      <c r="L452" s="117"/>
      <c r="M452" s="117"/>
      <c r="N452" s="117"/>
      <c r="O452" s="117"/>
    </row>
    <row r="453" spans="1:15" ht="13.15" x14ac:dyDescent="0.4">
      <c r="A453" s="117"/>
      <c r="B453" s="117"/>
      <c r="C453" s="117"/>
      <c r="D453" s="117"/>
      <c r="E453" s="117"/>
      <c r="F453" s="117"/>
      <c r="G453" s="117"/>
      <c r="H453" s="117"/>
      <c r="I453" s="117"/>
      <c r="J453" s="117"/>
      <c r="K453" s="117"/>
      <c r="L453" s="117"/>
      <c r="M453" s="117"/>
      <c r="N453" s="117"/>
      <c r="O453" s="117"/>
    </row>
    <row r="454" spans="1:15" ht="13.15" x14ac:dyDescent="0.4">
      <c r="A454" s="117"/>
      <c r="B454" s="117"/>
      <c r="C454" s="117"/>
      <c r="D454" s="117"/>
      <c r="E454" s="117"/>
      <c r="F454" s="117"/>
      <c r="G454" s="117"/>
      <c r="H454" s="117"/>
      <c r="I454" s="117"/>
      <c r="J454" s="117"/>
      <c r="K454" s="117"/>
      <c r="L454" s="117"/>
      <c r="M454" s="117"/>
      <c r="N454" s="117"/>
      <c r="O454" s="117"/>
    </row>
    <row r="455" spans="1:15" ht="13.15" x14ac:dyDescent="0.4">
      <c r="A455" s="117"/>
      <c r="B455" s="117"/>
      <c r="C455" s="117"/>
      <c r="D455" s="117"/>
      <c r="E455" s="117"/>
      <c r="F455" s="117"/>
      <c r="G455" s="117"/>
      <c r="H455" s="117"/>
      <c r="I455" s="117"/>
      <c r="J455" s="117"/>
      <c r="K455" s="117"/>
      <c r="L455" s="117"/>
      <c r="M455" s="117"/>
      <c r="N455" s="117"/>
      <c r="O455" s="117"/>
    </row>
    <row r="456" spans="1:15" ht="13.15" x14ac:dyDescent="0.4">
      <c r="A456" s="117"/>
      <c r="B456" s="117"/>
      <c r="C456" s="117"/>
      <c r="D456" s="117"/>
      <c r="E456" s="117"/>
      <c r="F456" s="117"/>
      <c r="G456" s="117"/>
      <c r="H456" s="117"/>
      <c r="I456" s="117"/>
      <c r="J456" s="117"/>
      <c r="K456" s="117"/>
      <c r="L456" s="117"/>
      <c r="M456" s="117"/>
      <c r="N456" s="117"/>
      <c r="O456" s="117"/>
    </row>
    <row r="457" spans="1:15" ht="13.15" x14ac:dyDescent="0.4">
      <c r="A457" s="117"/>
      <c r="B457" s="117"/>
      <c r="C457" s="117"/>
      <c r="D457" s="117"/>
      <c r="E457" s="117"/>
      <c r="F457" s="117"/>
      <c r="G457" s="117"/>
      <c r="H457" s="117"/>
      <c r="I457" s="117"/>
      <c r="J457" s="117"/>
      <c r="K457" s="117"/>
      <c r="L457" s="117"/>
      <c r="M457" s="117"/>
      <c r="N457" s="117"/>
      <c r="O457" s="117"/>
    </row>
    <row r="458" spans="1:15" ht="13.15" x14ac:dyDescent="0.4">
      <c r="A458" s="117"/>
      <c r="B458" s="117"/>
      <c r="C458" s="117"/>
      <c r="D458" s="117"/>
      <c r="E458" s="117"/>
      <c r="F458" s="117"/>
      <c r="G458" s="117"/>
      <c r="H458" s="117"/>
      <c r="I458" s="117"/>
      <c r="J458" s="117"/>
      <c r="K458" s="117"/>
      <c r="L458" s="117"/>
      <c r="M458" s="117"/>
      <c r="N458" s="117"/>
      <c r="O458" s="117"/>
    </row>
    <row r="459" spans="1:15" ht="13.15" x14ac:dyDescent="0.4">
      <c r="A459" s="117"/>
      <c r="B459" s="117"/>
      <c r="C459" s="117"/>
      <c r="D459" s="117"/>
      <c r="E459" s="117"/>
      <c r="F459" s="117"/>
      <c r="G459" s="117"/>
      <c r="H459" s="117"/>
      <c r="I459" s="117"/>
      <c r="J459" s="117"/>
      <c r="K459" s="117"/>
      <c r="L459" s="117"/>
      <c r="M459" s="117"/>
      <c r="N459" s="117"/>
      <c r="O459" s="117"/>
    </row>
    <row r="460" spans="1:15" ht="13.15" x14ac:dyDescent="0.4">
      <c r="A460" s="117"/>
      <c r="B460" s="117"/>
      <c r="C460" s="117"/>
      <c r="D460" s="117"/>
      <c r="E460" s="117"/>
      <c r="F460" s="117"/>
      <c r="G460" s="117"/>
      <c r="H460" s="117"/>
      <c r="I460" s="117"/>
      <c r="J460" s="117"/>
      <c r="K460" s="117"/>
      <c r="L460" s="117"/>
      <c r="M460" s="117"/>
      <c r="N460" s="117"/>
      <c r="O460" s="117"/>
    </row>
    <row r="461" spans="1:15" ht="13.15" x14ac:dyDescent="0.4">
      <c r="A461" s="117"/>
      <c r="B461" s="117"/>
      <c r="C461" s="117"/>
      <c r="D461" s="117"/>
      <c r="E461" s="117"/>
      <c r="F461" s="117"/>
      <c r="G461" s="117"/>
      <c r="H461" s="117"/>
      <c r="I461" s="117"/>
      <c r="J461" s="117"/>
      <c r="K461" s="117"/>
      <c r="L461" s="117"/>
      <c r="M461" s="117"/>
      <c r="N461" s="117"/>
      <c r="O461" s="117"/>
    </row>
    <row r="462" spans="1:15" ht="13.15" x14ac:dyDescent="0.4">
      <c r="A462" s="117"/>
      <c r="B462" s="117"/>
      <c r="C462" s="117"/>
      <c r="D462" s="117"/>
      <c r="E462" s="117"/>
      <c r="F462" s="117"/>
      <c r="G462" s="117"/>
      <c r="H462" s="117"/>
      <c r="I462" s="117"/>
      <c r="J462" s="117"/>
      <c r="K462" s="117"/>
      <c r="L462" s="117"/>
      <c r="M462" s="117"/>
      <c r="N462" s="117"/>
      <c r="O462" s="117"/>
    </row>
    <row r="463" spans="1:15" ht="13.15" x14ac:dyDescent="0.4">
      <c r="A463" s="117"/>
      <c r="B463" s="117"/>
      <c r="C463" s="117"/>
      <c r="D463" s="117"/>
      <c r="E463" s="117"/>
      <c r="F463" s="117"/>
      <c r="G463" s="117"/>
      <c r="H463" s="117"/>
      <c r="I463" s="117"/>
      <c r="J463" s="117"/>
      <c r="K463" s="117"/>
      <c r="L463" s="117"/>
      <c r="M463" s="117"/>
      <c r="N463" s="117"/>
      <c r="O463" s="117"/>
    </row>
    <row r="464" spans="1:15" ht="13.15" x14ac:dyDescent="0.4">
      <c r="A464" s="117"/>
      <c r="B464" s="117"/>
      <c r="C464" s="117"/>
      <c r="D464" s="117"/>
      <c r="E464" s="117"/>
      <c r="F464" s="117"/>
      <c r="G464" s="117"/>
      <c r="H464" s="117"/>
      <c r="I464" s="117"/>
      <c r="J464" s="117"/>
      <c r="K464" s="117"/>
      <c r="L464" s="117"/>
      <c r="M464" s="117"/>
      <c r="N464" s="117"/>
      <c r="O464" s="117"/>
    </row>
    <row r="465" spans="1:15" ht="13.15" x14ac:dyDescent="0.4">
      <c r="A465" s="117"/>
      <c r="B465" s="117"/>
      <c r="C465" s="117"/>
      <c r="D465" s="117"/>
      <c r="E465" s="117"/>
      <c r="F465" s="117"/>
      <c r="G465" s="117"/>
      <c r="H465" s="117"/>
      <c r="I465" s="117"/>
      <c r="J465" s="117"/>
      <c r="K465" s="117"/>
      <c r="L465" s="117"/>
      <c r="M465" s="117"/>
      <c r="N465" s="117"/>
      <c r="O465" s="117"/>
    </row>
    <row r="466" spans="1:15" ht="13.15" x14ac:dyDescent="0.4">
      <c r="A466" s="117"/>
      <c r="B466" s="117"/>
      <c r="C466" s="117"/>
      <c r="D466" s="117"/>
      <c r="E466" s="117"/>
      <c r="F466" s="117"/>
      <c r="G466" s="117"/>
      <c r="H466" s="117"/>
      <c r="I466" s="117"/>
      <c r="J466" s="117"/>
      <c r="K466" s="117"/>
      <c r="L466" s="117"/>
      <c r="M466" s="117"/>
      <c r="N466" s="117"/>
      <c r="O466" s="117"/>
    </row>
    <row r="467" spans="1:15" ht="13.15" x14ac:dyDescent="0.4">
      <c r="A467" s="117"/>
      <c r="B467" s="117"/>
      <c r="C467" s="117"/>
      <c r="D467" s="117"/>
      <c r="E467" s="117"/>
      <c r="F467" s="117"/>
      <c r="G467" s="117"/>
      <c r="H467" s="117"/>
      <c r="I467" s="117"/>
      <c r="J467" s="117"/>
      <c r="K467" s="117"/>
      <c r="L467" s="117"/>
      <c r="M467" s="117"/>
      <c r="N467" s="117"/>
      <c r="O467" s="117"/>
    </row>
    <row r="468" spans="1:15" ht="13.15" x14ac:dyDescent="0.4">
      <c r="A468" s="117"/>
      <c r="B468" s="117"/>
      <c r="C468" s="117"/>
      <c r="D468" s="117"/>
      <c r="E468" s="117"/>
      <c r="F468" s="117"/>
      <c r="G468" s="117"/>
      <c r="H468" s="117"/>
      <c r="I468" s="117"/>
      <c r="J468" s="117"/>
      <c r="K468" s="117"/>
      <c r="L468" s="117"/>
      <c r="M468" s="117"/>
      <c r="N468" s="117"/>
      <c r="O468" s="117"/>
    </row>
    <row r="469" spans="1:15" ht="13.15" x14ac:dyDescent="0.4">
      <c r="A469" s="117"/>
      <c r="B469" s="117"/>
      <c r="C469" s="117"/>
      <c r="D469" s="117"/>
      <c r="E469" s="117"/>
      <c r="F469" s="117"/>
      <c r="G469" s="117"/>
      <c r="H469" s="117"/>
      <c r="I469" s="117"/>
      <c r="J469" s="117"/>
      <c r="K469" s="117"/>
      <c r="L469" s="117"/>
      <c r="M469" s="117"/>
      <c r="N469" s="117"/>
      <c r="O469" s="117"/>
    </row>
    <row r="470" spans="1:15" ht="13.15" x14ac:dyDescent="0.4">
      <c r="A470" s="117"/>
      <c r="B470" s="117"/>
      <c r="C470" s="117"/>
      <c r="D470" s="117"/>
      <c r="E470" s="117"/>
      <c r="F470" s="117"/>
      <c r="G470" s="117"/>
      <c r="H470" s="117"/>
      <c r="I470" s="117"/>
      <c r="J470" s="117"/>
      <c r="K470" s="117"/>
      <c r="L470" s="117"/>
      <c r="M470" s="117"/>
      <c r="N470" s="117"/>
      <c r="O470" s="117"/>
    </row>
    <row r="471" spans="1:15" ht="13.15" x14ac:dyDescent="0.4">
      <c r="A471" s="117"/>
      <c r="B471" s="117"/>
      <c r="C471" s="117"/>
      <c r="D471" s="117"/>
      <c r="E471" s="117"/>
      <c r="F471" s="117"/>
      <c r="G471" s="117"/>
      <c r="H471" s="117"/>
      <c r="I471" s="117"/>
      <c r="J471" s="117"/>
      <c r="K471" s="117"/>
      <c r="L471" s="117"/>
      <c r="M471" s="117"/>
      <c r="N471" s="117"/>
      <c r="O471" s="117"/>
    </row>
    <row r="472" spans="1:15" ht="13.15" x14ac:dyDescent="0.4">
      <c r="A472" s="117"/>
      <c r="B472" s="117"/>
      <c r="C472" s="117"/>
      <c r="D472" s="117"/>
      <c r="E472" s="117"/>
      <c r="F472" s="117"/>
      <c r="G472" s="117"/>
      <c r="H472" s="117"/>
      <c r="I472" s="117"/>
      <c r="J472" s="117"/>
      <c r="K472" s="117"/>
      <c r="L472" s="117"/>
      <c r="M472" s="117"/>
      <c r="N472" s="117"/>
      <c r="O472" s="117"/>
    </row>
    <row r="473" spans="1:15" ht="13.15" x14ac:dyDescent="0.4">
      <c r="A473" s="117"/>
      <c r="B473" s="117"/>
      <c r="C473" s="117"/>
      <c r="D473" s="117"/>
      <c r="E473" s="117"/>
      <c r="F473" s="117"/>
      <c r="G473" s="117"/>
      <c r="H473" s="117"/>
      <c r="I473" s="117"/>
      <c r="J473" s="117"/>
      <c r="K473" s="117"/>
      <c r="L473" s="117"/>
      <c r="M473" s="117"/>
      <c r="N473" s="117"/>
      <c r="O473" s="117"/>
    </row>
    <row r="474" spans="1:15" ht="13.15" x14ac:dyDescent="0.4">
      <c r="A474" s="117"/>
      <c r="B474" s="117"/>
      <c r="C474" s="117"/>
      <c r="D474" s="117"/>
      <c r="E474" s="117"/>
      <c r="F474" s="117"/>
      <c r="G474" s="117"/>
      <c r="H474" s="117"/>
      <c r="I474" s="117"/>
      <c r="J474" s="117"/>
      <c r="K474" s="117"/>
      <c r="L474" s="117"/>
      <c r="M474" s="117"/>
      <c r="N474" s="117"/>
      <c r="O474" s="117"/>
    </row>
    <row r="475" spans="1:15" ht="13.15" x14ac:dyDescent="0.4">
      <c r="A475" s="117"/>
      <c r="B475" s="117"/>
      <c r="C475" s="117"/>
      <c r="D475" s="117"/>
      <c r="E475" s="117"/>
      <c r="F475" s="117"/>
      <c r="G475" s="117"/>
      <c r="H475" s="117"/>
      <c r="I475" s="117"/>
      <c r="J475" s="117"/>
      <c r="K475" s="117"/>
      <c r="L475" s="117"/>
      <c r="M475" s="117"/>
      <c r="N475" s="117"/>
      <c r="O475" s="117"/>
    </row>
    <row r="476" spans="1:15" ht="13.15" x14ac:dyDescent="0.4">
      <c r="A476" s="117"/>
      <c r="B476" s="117"/>
      <c r="C476" s="117"/>
      <c r="D476" s="117"/>
      <c r="E476" s="117"/>
      <c r="F476" s="117"/>
      <c r="G476" s="117"/>
      <c r="H476" s="117"/>
      <c r="I476" s="117"/>
      <c r="J476" s="117"/>
      <c r="K476" s="117"/>
      <c r="L476" s="117"/>
      <c r="M476" s="117"/>
      <c r="N476" s="117"/>
      <c r="O476" s="117"/>
    </row>
    <row r="477" spans="1:15" ht="13.15" x14ac:dyDescent="0.4">
      <c r="A477" s="117"/>
      <c r="B477" s="117"/>
      <c r="C477" s="117"/>
      <c r="D477" s="117"/>
      <c r="E477" s="117"/>
      <c r="F477" s="117"/>
      <c r="G477" s="117"/>
      <c r="H477" s="117"/>
      <c r="I477" s="117"/>
      <c r="J477" s="117"/>
      <c r="K477" s="117"/>
      <c r="L477" s="117"/>
      <c r="M477" s="117"/>
      <c r="N477" s="117"/>
      <c r="O477" s="117"/>
    </row>
    <row r="478" spans="1:15" ht="13.15" x14ac:dyDescent="0.4">
      <c r="A478" s="117"/>
      <c r="B478" s="117"/>
      <c r="C478" s="117"/>
      <c r="D478" s="117"/>
      <c r="E478" s="117"/>
      <c r="F478" s="117"/>
      <c r="G478" s="117"/>
      <c r="H478" s="117"/>
      <c r="I478" s="117"/>
      <c r="J478" s="117"/>
      <c r="K478" s="117"/>
      <c r="L478" s="117"/>
      <c r="M478" s="117"/>
      <c r="N478" s="117"/>
      <c r="O478" s="117"/>
    </row>
    <row r="479" spans="1:15" ht="13.15" x14ac:dyDescent="0.4">
      <c r="A479" s="117"/>
      <c r="B479" s="117"/>
      <c r="C479" s="117"/>
      <c r="D479" s="117"/>
      <c r="E479" s="117"/>
      <c r="F479" s="117"/>
      <c r="G479" s="117"/>
      <c r="H479" s="117"/>
      <c r="I479" s="117"/>
      <c r="J479" s="117"/>
      <c r="K479" s="117"/>
      <c r="L479" s="117"/>
      <c r="M479" s="117"/>
      <c r="N479" s="117"/>
      <c r="O479" s="117"/>
    </row>
    <row r="480" spans="1:15" ht="13.15" x14ac:dyDescent="0.4">
      <c r="A480" s="117"/>
      <c r="B480" s="117"/>
      <c r="C480" s="117"/>
      <c r="D480" s="117"/>
      <c r="E480" s="117"/>
      <c r="F480" s="117"/>
      <c r="G480" s="117"/>
      <c r="H480" s="117"/>
      <c r="I480" s="117"/>
      <c r="J480" s="117"/>
      <c r="K480" s="117"/>
      <c r="L480" s="117"/>
      <c r="M480" s="117"/>
      <c r="N480" s="117"/>
      <c r="O480" s="117"/>
    </row>
    <row r="481" spans="1:15" ht="13.15" x14ac:dyDescent="0.4">
      <c r="A481" s="117"/>
      <c r="B481" s="117"/>
      <c r="C481" s="117"/>
      <c r="D481" s="117"/>
      <c r="E481" s="117"/>
      <c r="F481" s="117"/>
      <c r="G481" s="117"/>
      <c r="H481" s="117"/>
      <c r="I481" s="117"/>
      <c r="J481" s="117"/>
      <c r="K481" s="117"/>
      <c r="L481" s="117"/>
      <c r="M481" s="117"/>
      <c r="N481" s="117"/>
      <c r="O481" s="117"/>
    </row>
    <row r="482" spans="1:15" ht="13.15" x14ac:dyDescent="0.4">
      <c r="A482" s="117"/>
      <c r="B482" s="117"/>
      <c r="C482" s="117"/>
      <c r="D482" s="117"/>
      <c r="E482" s="117"/>
      <c r="F482" s="117"/>
      <c r="G482" s="117"/>
      <c r="H482" s="117"/>
      <c r="I482" s="117"/>
      <c r="J482" s="117"/>
      <c r="K482" s="117"/>
      <c r="L482" s="117"/>
      <c r="M482" s="117"/>
      <c r="N482" s="117"/>
      <c r="O482" s="117"/>
    </row>
    <row r="483" spans="1:15" ht="13.15" x14ac:dyDescent="0.4">
      <c r="A483" s="117"/>
      <c r="B483" s="117"/>
      <c r="C483" s="117"/>
      <c r="D483" s="117"/>
      <c r="E483" s="117"/>
      <c r="F483" s="117"/>
      <c r="G483" s="117"/>
      <c r="H483" s="117"/>
      <c r="I483" s="117"/>
      <c r="J483" s="117"/>
      <c r="K483" s="117"/>
      <c r="L483" s="117"/>
      <c r="M483" s="117"/>
      <c r="N483" s="117"/>
      <c r="O483" s="117"/>
    </row>
    <row r="484" spans="1:15" ht="13.15" x14ac:dyDescent="0.4">
      <c r="A484" s="117"/>
      <c r="B484" s="117"/>
      <c r="C484" s="117"/>
      <c r="D484" s="117"/>
      <c r="E484" s="117"/>
      <c r="F484" s="117"/>
      <c r="G484" s="117"/>
      <c r="H484" s="117"/>
      <c r="I484" s="117"/>
      <c r="J484" s="117"/>
      <c r="K484" s="117"/>
      <c r="L484" s="117"/>
      <c r="M484" s="117"/>
      <c r="N484" s="117"/>
      <c r="O484" s="117"/>
    </row>
    <row r="485" spans="1:15" ht="13.15" x14ac:dyDescent="0.4">
      <c r="A485" s="117"/>
      <c r="B485" s="117"/>
      <c r="C485" s="117"/>
      <c r="D485" s="117"/>
      <c r="E485" s="117"/>
      <c r="F485" s="117"/>
      <c r="G485" s="117"/>
      <c r="H485" s="117"/>
      <c r="I485" s="117"/>
      <c r="J485" s="117"/>
      <c r="K485" s="117"/>
      <c r="L485" s="117"/>
      <c r="M485" s="117"/>
      <c r="N485" s="117"/>
      <c r="O485" s="117"/>
    </row>
    <row r="486" spans="1:15" ht="13.15" x14ac:dyDescent="0.4">
      <c r="A486" s="117"/>
      <c r="B486" s="117"/>
      <c r="C486" s="117"/>
      <c r="D486" s="117"/>
      <c r="E486" s="117"/>
      <c r="F486" s="117"/>
      <c r="G486" s="117"/>
      <c r="H486" s="117"/>
      <c r="I486" s="117"/>
      <c r="J486" s="117"/>
      <c r="K486" s="117"/>
      <c r="L486" s="117"/>
      <c r="M486" s="117"/>
      <c r="N486" s="117"/>
      <c r="O486" s="117"/>
    </row>
    <row r="487" spans="1:15" ht="13.15" x14ac:dyDescent="0.4">
      <c r="A487" s="117"/>
      <c r="B487" s="117"/>
      <c r="C487" s="117"/>
      <c r="D487" s="117"/>
      <c r="E487" s="117"/>
      <c r="F487" s="117"/>
      <c r="G487" s="117"/>
      <c r="H487" s="117"/>
      <c r="I487" s="117"/>
      <c r="J487" s="117"/>
      <c r="K487" s="117"/>
      <c r="L487" s="117"/>
      <c r="M487" s="117"/>
      <c r="N487" s="117"/>
      <c r="O487" s="117"/>
    </row>
    <row r="488" spans="1:15" ht="13.15" x14ac:dyDescent="0.4">
      <c r="A488" s="117"/>
      <c r="B488" s="117"/>
      <c r="C488" s="117"/>
      <c r="D488" s="117"/>
      <c r="E488" s="117"/>
      <c r="F488" s="117"/>
      <c r="G488" s="117"/>
      <c r="H488" s="117"/>
      <c r="I488" s="117"/>
      <c r="J488" s="117"/>
      <c r="K488" s="117"/>
      <c r="L488" s="117"/>
      <c r="M488" s="117"/>
      <c r="N488" s="117"/>
      <c r="O488" s="117"/>
    </row>
    <row r="489" spans="1:15" ht="13.15" x14ac:dyDescent="0.4">
      <c r="A489" s="117"/>
      <c r="B489" s="117"/>
      <c r="C489" s="117"/>
      <c r="D489" s="117"/>
      <c r="E489" s="117"/>
      <c r="F489" s="117"/>
      <c r="G489" s="117"/>
      <c r="H489" s="117"/>
      <c r="I489" s="117"/>
      <c r="J489" s="117"/>
      <c r="K489" s="117"/>
      <c r="L489" s="117"/>
      <c r="M489" s="117"/>
      <c r="N489" s="117"/>
      <c r="O489" s="117"/>
    </row>
    <row r="490" spans="1:15" ht="13.15" x14ac:dyDescent="0.4">
      <c r="A490" s="117"/>
      <c r="B490" s="117"/>
      <c r="C490" s="117"/>
      <c r="D490" s="117"/>
      <c r="E490" s="117"/>
      <c r="F490" s="117"/>
      <c r="G490" s="117"/>
      <c r="H490" s="117"/>
      <c r="I490" s="117"/>
      <c r="J490" s="117"/>
      <c r="K490" s="117"/>
      <c r="L490" s="117"/>
      <c r="M490" s="117"/>
      <c r="N490" s="117"/>
      <c r="O490" s="117"/>
    </row>
    <row r="491" spans="1:15" ht="13.15" x14ac:dyDescent="0.4">
      <c r="A491" s="117"/>
      <c r="B491" s="117"/>
      <c r="C491" s="117"/>
      <c r="D491" s="117"/>
      <c r="E491" s="117"/>
      <c r="F491" s="117"/>
      <c r="G491" s="117"/>
      <c r="H491" s="117"/>
      <c r="I491" s="117"/>
      <c r="J491" s="117"/>
      <c r="K491" s="117"/>
      <c r="L491" s="117"/>
      <c r="M491" s="117"/>
      <c r="N491" s="117"/>
      <c r="O491" s="117"/>
    </row>
    <row r="492" spans="1:15" ht="13.15" x14ac:dyDescent="0.4">
      <c r="A492" s="117"/>
      <c r="B492" s="117"/>
      <c r="C492" s="117"/>
      <c r="D492" s="117"/>
      <c r="E492" s="117"/>
      <c r="F492" s="117"/>
      <c r="G492" s="117"/>
      <c r="H492" s="117"/>
      <c r="I492" s="117"/>
      <c r="J492" s="117"/>
      <c r="K492" s="117"/>
      <c r="L492" s="117"/>
      <c r="M492" s="117"/>
      <c r="N492" s="117"/>
      <c r="O492" s="117"/>
    </row>
    <row r="493" spans="1:15" ht="13.15" x14ac:dyDescent="0.4">
      <c r="A493" s="117"/>
      <c r="B493" s="117"/>
      <c r="C493" s="117"/>
      <c r="D493" s="117"/>
      <c r="E493" s="117"/>
      <c r="F493" s="117"/>
      <c r="G493" s="117"/>
      <c r="H493" s="117"/>
      <c r="I493" s="117"/>
      <c r="J493" s="117"/>
      <c r="K493" s="117"/>
      <c r="L493" s="117"/>
      <c r="M493" s="117"/>
      <c r="N493" s="117"/>
      <c r="O493" s="117"/>
    </row>
    <row r="494" spans="1:15" ht="13.15" x14ac:dyDescent="0.4">
      <c r="A494" s="117"/>
      <c r="B494" s="117"/>
      <c r="C494" s="117"/>
      <c r="D494" s="117"/>
      <c r="E494" s="117"/>
      <c r="F494" s="117"/>
      <c r="G494" s="117"/>
      <c r="H494" s="117"/>
      <c r="I494" s="117"/>
      <c r="J494" s="117"/>
      <c r="K494" s="117"/>
      <c r="L494" s="117"/>
      <c r="M494" s="117"/>
      <c r="N494" s="117"/>
      <c r="O494" s="117"/>
    </row>
    <row r="495" spans="1:15" ht="13.15" x14ac:dyDescent="0.4">
      <c r="A495" s="117"/>
      <c r="B495" s="117"/>
      <c r="C495" s="117"/>
      <c r="D495" s="117"/>
      <c r="E495" s="117"/>
      <c r="F495" s="117"/>
      <c r="G495" s="117"/>
      <c r="H495" s="117"/>
      <c r="I495" s="117"/>
      <c r="J495" s="117"/>
      <c r="K495" s="117"/>
      <c r="L495" s="117"/>
      <c r="M495" s="117"/>
      <c r="N495" s="117"/>
      <c r="O495" s="117"/>
    </row>
    <row r="496" spans="1:15" ht="13.15" x14ac:dyDescent="0.4">
      <c r="A496" s="117"/>
      <c r="B496" s="117"/>
      <c r="C496" s="117"/>
      <c r="D496" s="117"/>
      <c r="E496" s="117"/>
      <c r="F496" s="117"/>
      <c r="G496" s="117"/>
      <c r="H496" s="117"/>
      <c r="I496" s="117"/>
      <c r="J496" s="117"/>
      <c r="K496" s="117"/>
      <c r="L496" s="117"/>
      <c r="M496" s="117"/>
      <c r="N496" s="117"/>
      <c r="O496" s="117"/>
    </row>
    <row r="497" spans="1:15" ht="13.15" x14ac:dyDescent="0.4">
      <c r="A497" s="117"/>
      <c r="B497" s="117"/>
      <c r="C497" s="117"/>
      <c r="D497" s="117"/>
      <c r="E497" s="117"/>
      <c r="F497" s="117"/>
      <c r="G497" s="117"/>
      <c r="H497" s="117"/>
      <c r="I497" s="117"/>
      <c r="J497" s="117"/>
      <c r="K497" s="117"/>
      <c r="L497" s="117"/>
      <c r="M497" s="117"/>
      <c r="N497" s="117"/>
      <c r="O497" s="117"/>
    </row>
    <row r="498" spans="1:15" ht="13.15" x14ac:dyDescent="0.4">
      <c r="A498" s="117"/>
      <c r="B498" s="117"/>
      <c r="C498" s="117"/>
      <c r="D498" s="117"/>
      <c r="E498" s="117"/>
      <c r="F498" s="117"/>
      <c r="G498" s="117"/>
      <c r="H498" s="117"/>
      <c r="I498" s="117"/>
      <c r="J498" s="117"/>
      <c r="K498" s="117"/>
      <c r="L498" s="117"/>
      <c r="M498" s="117"/>
      <c r="N498" s="117"/>
      <c r="O498" s="117"/>
    </row>
    <row r="499" spans="1:15" ht="13.15" x14ac:dyDescent="0.4">
      <c r="A499" s="117"/>
      <c r="B499" s="117"/>
      <c r="C499" s="117"/>
      <c r="D499" s="117"/>
      <c r="E499" s="117"/>
      <c r="F499" s="117"/>
      <c r="G499" s="117"/>
      <c r="H499" s="117"/>
      <c r="I499" s="117"/>
      <c r="J499" s="117"/>
      <c r="K499" s="117"/>
      <c r="L499" s="117"/>
      <c r="M499" s="117"/>
      <c r="N499" s="117"/>
      <c r="O499" s="117"/>
    </row>
    <row r="500" spans="1:15" ht="13.15" x14ac:dyDescent="0.4">
      <c r="A500" s="117"/>
      <c r="B500" s="117"/>
      <c r="C500" s="117"/>
      <c r="D500" s="117"/>
      <c r="E500" s="117"/>
      <c r="F500" s="117"/>
      <c r="G500" s="117"/>
      <c r="H500" s="117"/>
      <c r="I500" s="117"/>
      <c r="J500" s="117"/>
      <c r="K500" s="117"/>
      <c r="L500" s="117"/>
      <c r="M500" s="117"/>
      <c r="N500" s="117"/>
      <c r="O500" s="117"/>
    </row>
    <row r="501" spans="1:15" ht="13.15" x14ac:dyDescent="0.4">
      <c r="A501" s="117"/>
      <c r="B501" s="117"/>
      <c r="C501" s="117"/>
      <c r="D501" s="117"/>
      <c r="E501" s="117"/>
      <c r="F501" s="117"/>
      <c r="G501" s="117"/>
      <c r="H501" s="117"/>
      <c r="I501" s="117"/>
      <c r="J501" s="117"/>
      <c r="K501" s="117"/>
      <c r="L501" s="117"/>
      <c r="M501" s="117"/>
      <c r="N501" s="117"/>
      <c r="O501" s="117"/>
    </row>
    <row r="502" spans="1:15" ht="13.15" x14ac:dyDescent="0.4">
      <c r="A502" s="117"/>
      <c r="B502" s="117"/>
      <c r="C502" s="117"/>
      <c r="D502" s="117"/>
      <c r="E502" s="117"/>
      <c r="F502" s="117"/>
      <c r="G502" s="117"/>
      <c r="H502" s="117"/>
      <c r="I502" s="117"/>
      <c r="J502" s="117"/>
      <c r="K502" s="117"/>
      <c r="L502" s="117"/>
      <c r="M502" s="117"/>
      <c r="N502" s="117"/>
      <c r="O502" s="117"/>
    </row>
    <row r="503" spans="1:15" ht="13.15" x14ac:dyDescent="0.4">
      <c r="A503" s="117"/>
      <c r="B503" s="117"/>
      <c r="C503" s="117"/>
      <c r="D503" s="117"/>
      <c r="E503" s="117"/>
      <c r="F503" s="117"/>
      <c r="G503" s="117"/>
      <c r="H503" s="117"/>
      <c r="I503" s="117"/>
      <c r="J503" s="117"/>
      <c r="K503" s="117"/>
      <c r="L503" s="117"/>
      <c r="M503" s="117"/>
      <c r="N503" s="117"/>
      <c r="O503" s="117"/>
    </row>
    <row r="504" spans="1:15" ht="13.15" x14ac:dyDescent="0.4">
      <c r="A504" s="117"/>
      <c r="B504" s="117"/>
      <c r="C504" s="117"/>
      <c r="D504" s="117"/>
      <c r="E504" s="117"/>
      <c r="F504" s="117"/>
      <c r="G504" s="117"/>
      <c r="H504" s="117"/>
      <c r="I504" s="117"/>
      <c r="J504" s="117"/>
      <c r="K504" s="117"/>
      <c r="L504" s="117"/>
      <c r="M504" s="117"/>
      <c r="N504" s="117"/>
      <c r="O504" s="117"/>
    </row>
    <row r="505" spans="1:15" ht="13.15" x14ac:dyDescent="0.4">
      <c r="A505" s="117"/>
      <c r="B505" s="117"/>
      <c r="C505" s="117"/>
      <c r="D505" s="117"/>
      <c r="E505" s="117"/>
      <c r="F505" s="117"/>
      <c r="G505" s="117"/>
      <c r="H505" s="117"/>
      <c r="I505" s="117"/>
      <c r="J505" s="117"/>
      <c r="K505" s="117"/>
      <c r="L505" s="117"/>
      <c r="M505" s="117"/>
      <c r="N505" s="117"/>
      <c r="O505" s="117"/>
    </row>
    <row r="506" spans="1:15" ht="13.15" x14ac:dyDescent="0.4">
      <c r="A506" s="117"/>
      <c r="B506" s="117"/>
      <c r="C506" s="117"/>
      <c r="D506" s="117"/>
      <c r="E506" s="117"/>
      <c r="F506" s="117"/>
      <c r="G506" s="117"/>
      <c r="H506" s="117"/>
      <c r="I506" s="117"/>
      <c r="J506" s="117"/>
      <c r="K506" s="117"/>
      <c r="L506" s="117"/>
      <c r="M506" s="117"/>
      <c r="N506" s="117"/>
      <c r="O506" s="117"/>
    </row>
    <row r="507" spans="1:15" ht="13.15" x14ac:dyDescent="0.4">
      <c r="A507" s="117"/>
      <c r="B507" s="117"/>
      <c r="C507" s="117"/>
      <c r="D507" s="117"/>
      <c r="E507" s="117"/>
      <c r="F507" s="117"/>
      <c r="G507" s="117"/>
      <c r="H507" s="117"/>
      <c r="I507" s="117"/>
      <c r="J507" s="117"/>
      <c r="K507" s="117"/>
      <c r="L507" s="117"/>
      <c r="M507" s="117"/>
      <c r="N507" s="117"/>
      <c r="O507" s="117"/>
    </row>
    <row r="508" spans="1:15" ht="13.15" x14ac:dyDescent="0.4">
      <c r="A508" s="117"/>
      <c r="B508" s="117"/>
      <c r="C508" s="117"/>
      <c r="D508" s="117"/>
      <c r="E508" s="117"/>
      <c r="F508" s="117"/>
      <c r="G508" s="117"/>
      <c r="H508" s="117"/>
      <c r="I508" s="117"/>
      <c r="J508" s="117"/>
      <c r="K508" s="117"/>
      <c r="L508" s="117"/>
      <c r="M508" s="117"/>
      <c r="N508" s="117"/>
      <c r="O508" s="117"/>
    </row>
    <row r="509" spans="1:15" ht="13.15" x14ac:dyDescent="0.4">
      <c r="A509" s="117"/>
      <c r="B509" s="117"/>
      <c r="C509" s="117"/>
      <c r="D509" s="117"/>
      <c r="E509" s="117"/>
      <c r="F509" s="117"/>
      <c r="G509" s="117"/>
      <c r="H509" s="117"/>
      <c r="I509" s="117"/>
      <c r="J509" s="117"/>
      <c r="K509" s="117"/>
      <c r="L509" s="117"/>
      <c r="M509" s="117"/>
      <c r="N509" s="117"/>
      <c r="O509" s="117"/>
    </row>
    <row r="510" spans="1:15" ht="13.15" x14ac:dyDescent="0.4">
      <c r="A510" s="117"/>
      <c r="B510" s="117"/>
      <c r="C510" s="117"/>
      <c r="D510" s="117"/>
      <c r="E510" s="117"/>
      <c r="F510" s="117"/>
      <c r="G510" s="117"/>
      <c r="H510" s="117"/>
      <c r="I510" s="117"/>
      <c r="J510" s="117"/>
      <c r="K510" s="117"/>
      <c r="L510" s="117"/>
      <c r="M510" s="117"/>
      <c r="N510" s="117"/>
      <c r="O510" s="117"/>
    </row>
    <row r="511" spans="1:15" ht="13.15" x14ac:dyDescent="0.4">
      <c r="A511" s="117"/>
      <c r="B511" s="117"/>
      <c r="C511" s="117"/>
      <c r="D511" s="117"/>
      <c r="E511" s="117"/>
      <c r="F511" s="117"/>
      <c r="G511" s="117"/>
      <c r="H511" s="117"/>
      <c r="I511" s="117"/>
      <c r="J511" s="117"/>
      <c r="K511" s="117"/>
      <c r="L511" s="117"/>
      <c r="M511" s="117"/>
      <c r="N511" s="117"/>
      <c r="O511" s="117"/>
    </row>
    <row r="512" spans="1:15" ht="13.15" x14ac:dyDescent="0.4">
      <c r="A512" s="117"/>
      <c r="B512" s="117"/>
      <c r="C512" s="117"/>
      <c r="D512" s="117"/>
      <c r="E512" s="117"/>
      <c r="F512" s="117"/>
      <c r="G512" s="117"/>
      <c r="H512" s="117"/>
      <c r="I512" s="117"/>
      <c r="J512" s="117"/>
      <c r="K512" s="117"/>
      <c r="L512" s="117"/>
      <c r="M512" s="117"/>
      <c r="N512" s="117"/>
      <c r="O512" s="117"/>
    </row>
    <row r="513" spans="1:15" ht="13.15" x14ac:dyDescent="0.4">
      <c r="A513" s="117"/>
      <c r="B513" s="117"/>
      <c r="C513" s="117"/>
      <c r="D513" s="117"/>
      <c r="E513" s="117"/>
      <c r="F513" s="117"/>
      <c r="G513" s="117"/>
      <c r="H513" s="117"/>
      <c r="I513" s="117"/>
      <c r="J513" s="117"/>
      <c r="K513" s="117"/>
      <c r="L513" s="117"/>
      <c r="M513" s="117"/>
      <c r="N513" s="117"/>
      <c r="O513" s="117"/>
    </row>
    <row r="514" spans="1:15" ht="13.15" x14ac:dyDescent="0.4">
      <c r="A514" s="117"/>
      <c r="B514" s="117"/>
      <c r="C514" s="117"/>
      <c r="D514" s="117"/>
      <c r="E514" s="117"/>
      <c r="F514" s="117"/>
      <c r="G514" s="117"/>
      <c r="H514" s="117"/>
      <c r="I514" s="117"/>
      <c r="J514" s="117"/>
      <c r="K514" s="117"/>
      <c r="L514" s="117"/>
      <c r="M514" s="117"/>
      <c r="N514" s="117"/>
      <c r="O514" s="117"/>
    </row>
    <row r="515" spans="1:15" ht="13.15" x14ac:dyDescent="0.4">
      <c r="A515" s="117"/>
      <c r="B515" s="117"/>
      <c r="C515" s="117"/>
      <c r="D515" s="117"/>
      <c r="E515" s="117"/>
      <c r="F515" s="117"/>
      <c r="G515" s="117"/>
      <c r="H515" s="117"/>
      <c r="I515" s="117"/>
      <c r="J515" s="117"/>
      <c r="K515" s="117"/>
      <c r="L515" s="117"/>
      <c r="M515" s="117"/>
      <c r="N515" s="117"/>
      <c r="O515" s="117"/>
    </row>
    <row r="516" spans="1:15" ht="13.15" x14ac:dyDescent="0.4">
      <c r="A516" s="117"/>
      <c r="B516" s="117"/>
      <c r="C516" s="117"/>
      <c r="D516" s="117"/>
      <c r="E516" s="117"/>
      <c r="F516" s="117"/>
      <c r="G516" s="117"/>
      <c r="H516" s="117"/>
      <c r="I516" s="117"/>
      <c r="J516" s="117"/>
      <c r="K516" s="117"/>
      <c r="L516" s="117"/>
      <c r="M516" s="117"/>
      <c r="N516" s="117"/>
      <c r="O516" s="117"/>
    </row>
    <row r="517" spans="1:15" ht="13.15" x14ac:dyDescent="0.4">
      <c r="A517" s="117"/>
      <c r="B517" s="117"/>
      <c r="C517" s="117"/>
      <c r="D517" s="117"/>
      <c r="E517" s="117"/>
      <c r="F517" s="117"/>
      <c r="G517" s="117"/>
      <c r="H517" s="117"/>
      <c r="I517" s="117"/>
      <c r="J517" s="117"/>
      <c r="K517" s="117"/>
      <c r="L517" s="117"/>
      <c r="M517" s="117"/>
      <c r="N517" s="117"/>
      <c r="O517" s="117"/>
    </row>
    <row r="518" spans="1:15" ht="13.15" x14ac:dyDescent="0.4">
      <c r="A518" s="117"/>
      <c r="B518" s="117"/>
      <c r="C518" s="117"/>
      <c r="D518" s="117"/>
      <c r="E518" s="117"/>
      <c r="F518" s="117"/>
      <c r="G518" s="117"/>
      <c r="H518" s="117"/>
      <c r="I518" s="117"/>
      <c r="J518" s="117"/>
      <c r="K518" s="117"/>
      <c r="L518" s="117"/>
      <c r="M518" s="117"/>
      <c r="N518" s="117"/>
      <c r="O518" s="117"/>
    </row>
    <row r="519" spans="1:15" ht="13.15" x14ac:dyDescent="0.4">
      <c r="A519" s="117"/>
      <c r="B519" s="117"/>
      <c r="C519" s="117"/>
      <c r="D519" s="117"/>
      <c r="E519" s="117"/>
      <c r="F519" s="117"/>
      <c r="G519" s="117"/>
      <c r="H519" s="117"/>
      <c r="I519" s="117"/>
      <c r="J519" s="117"/>
      <c r="K519" s="117"/>
      <c r="L519" s="117"/>
      <c r="M519" s="117"/>
      <c r="N519" s="117"/>
      <c r="O519" s="117"/>
    </row>
    <row r="520" spans="1:15" ht="13.15" x14ac:dyDescent="0.4">
      <c r="A520" s="117"/>
      <c r="B520" s="117"/>
      <c r="C520" s="117"/>
      <c r="D520" s="117"/>
      <c r="E520" s="117"/>
      <c r="F520" s="117"/>
      <c r="G520" s="117"/>
      <c r="H520" s="117"/>
      <c r="I520" s="117"/>
      <c r="J520" s="117"/>
      <c r="K520" s="117"/>
      <c r="L520" s="117"/>
      <c r="M520" s="117"/>
      <c r="N520" s="117"/>
      <c r="O520" s="117"/>
    </row>
    <row r="521" spans="1:15" ht="13.15" x14ac:dyDescent="0.4">
      <c r="A521" s="117"/>
      <c r="B521" s="117"/>
      <c r="C521" s="117"/>
      <c r="D521" s="117"/>
      <c r="E521" s="117"/>
      <c r="F521" s="117"/>
      <c r="G521" s="117"/>
      <c r="H521" s="117"/>
      <c r="I521" s="117"/>
      <c r="J521" s="117"/>
      <c r="K521" s="117"/>
      <c r="L521" s="117"/>
      <c r="M521" s="117"/>
      <c r="N521" s="117"/>
      <c r="O521" s="117"/>
    </row>
    <row r="522" spans="1:15" ht="13.15" x14ac:dyDescent="0.4">
      <c r="A522" s="117"/>
      <c r="B522" s="117"/>
      <c r="C522" s="117"/>
      <c r="D522" s="117"/>
      <c r="E522" s="117"/>
      <c r="F522" s="117"/>
      <c r="G522" s="117"/>
      <c r="H522" s="117"/>
      <c r="I522" s="117"/>
      <c r="J522" s="117"/>
      <c r="K522" s="117"/>
      <c r="L522" s="117"/>
      <c r="M522" s="117"/>
      <c r="N522" s="117"/>
      <c r="O522" s="117"/>
    </row>
    <row r="523" spans="1:15" ht="13.15" x14ac:dyDescent="0.4">
      <c r="A523" s="117"/>
      <c r="B523" s="117"/>
      <c r="C523" s="117"/>
      <c r="D523" s="117"/>
      <c r="E523" s="117"/>
      <c r="F523" s="117"/>
      <c r="G523" s="117"/>
      <c r="H523" s="117"/>
      <c r="I523" s="117"/>
      <c r="J523" s="117"/>
      <c r="K523" s="117"/>
      <c r="L523" s="117"/>
      <c r="M523" s="117"/>
      <c r="N523" s="117"/>
      <c r="O523" s="117"/>
    </row>
    <row r="524" spans="1:15" ht="13.15" x14ac:dyDescent="0.4">
      <c r="A524" s="117"/>
      <c r="B524" s="117"/>
      <c r="C524" s="117"/>
      <c r="D524" s="117"/>
      <c r="E524" s="117"/>
      <c r="F524" s="117"/>
      <c r="G524" s="117"/>
      <c r="H524" s="117"/>
      <c r="I524" s="117"/>
      <c r="J524" s="117"/>
      <c r="K524" s="117"/>
      <c r="L524" s="117"/>
      <c r="M524" s="117"/>
      <c r="N524" s="117"/>
      <c r="O524" s="117"/>
    </row>
    <row r="525" spans="1:15" ht="13.15" x14ac:dyDescent="0.4">
      <c r="A525" s="117"/>
      <c r="B525" s="117"/>
      <c r="C525" s="117"/>
      <c r="D525" s="117"/>
      <c r="E525" s="117"/>
      <c r="F525" s="117"/>
      <c r="G525" s="117"/>
      <c r="H525" s="117"/>
      <c r="I525" s="117"/>
      <c r="J525" s="117"/>
      <c r="K525" s="117"/>
      <c r="L525" s="117"/>
      <c r="M525" s="117"/>
      <c r="N525" s="117"/>
      <c r="O525" s="117"/>
    </row>
    <row r="526" spans="1:15" ht="13.15" x14ac:dyDescent="0.4">
      <c r="A526" s="117"/>
      <c r="B526" s="117"/>
      <c r="C526" s="117"/>
      <c r="D526" s="117"/>
      <c r="E526" s="117"/>
      <c r="F526" s="117"/>
      <c r="G526" s="117"/>
      <c r="H526" s="117"/>
      <c r="I526" s="117"/>
      <c r="J526" s="117"/>
      <c r="K526" s="117"/>
      <c r="L526" s="117"/>
      <c r="M526" s="117"/>
      <c r="N526" s="117"/>
      <c r="O526" s="117"/>
    </row>
    <row r="527" spans="1:15" ht="13.15" x14ac:dyDescent="0.4">
      <c r="A527" s="117"/>
      <c r="B527" s="117"/>
      <c r="C527" s="117"/>
      <c r="D527" s="117"/>
      <c r="E527" s="117"/>
      <c r="F527" s="117"/>
      <c r="G527" s="117"/>
      <c r="H527" s="117"/>
      <c r="I527" s="117"/>
      <c r="J527" s="117"/>
      <c r="K527" s="117"/>
      <c r="L527" s="117"/>
      <c r="M527" s="117"/>
      <c r="N527" s="117"/>
      <c r="O527" s="117"/>
    </row>
    <row r="528" spans="1:15" ht="13.15" x14ac:dyDescent="0.4">
      <c r="A528" s="117"/>
      <c r="B528" s="117"/>
      <c r="C528" s="117"/>
      <c r="D528" s="117"/>
      <c r="E528" s="117"/>
      <c r="F528" s="117"/>
      <c r="G528" s="117"/>
      <c r="H528" s="117"/>
      <c r="I528" s="117"/>
      <c r="J528" s="117"/>
      <c r="K528" s="117"/>
      <c r="L528" s="117"/>
      <c r="M528" s="117"/>
      <c r="N528" s="117"/>
      <c r="O528" s="117"/>
    </row>
    <row r="529" spans="1:15" ht="13.15" x14ac:dyDescent="0.4">
      <c r="A529" s="117"/>
      <c r="B529" s="117"/>
      <c r="C529" s="117"/>
      <c r="D529" s="117"/>
      <c r="E529" s="117"/>
      <c r="F529" s="117"/>
      <c r="G529" s="117"/>
      <c r="H529" s="117"/>
      <c r="I529" s="117"/>
      <c r="J529" s="117"/>
      <c r="K529" s="117"/>
      <c r="L529" s="117"/>
      <c r="M529" s="117"/>
      <c r="N529" s="117"/>
      <c r="O529" s="117"/>
    </row>
    <row r="530" spans="1:15" ht="13.15" x14ac:dyDescent="0.4">
      <c r="A530" s="117"/>
      <c r="B530" s="117"/>
      <c r="C530" s="117"/>
      <c r="D530" s="117"/>
      <c r="E530" s="117"/>
      <c r="F530" s="117"/>
      <c r="G530" s="117"/>
      <c r="H530" s="117"/>
      <c r="I530" s="117"/>
      <c r="J530" s="117"/>
      <c r="K530" s="117"/>
      <c r="L530" s="117"/>
      <c r="M530" s="117"/>
      <c r="N530" s="117"/>
      <c r="O530" s="117"/>
    </row>
    <row r="531" spans="1:15" ht="13.15" x14ac:dyDescent="0.4">
      <c r="A531" s="117"/>
      <c r="B531" s="117"/>
      <c r="C531" s="117"/>
      <c r="D531" s="117"/>
      <c r="E531" s="117"/>
      <c r="F531" s="117"/>
      <c r="G531" s="117"/>
      <c r="H531" s="117"/>
      <c r="I531" s="117"/>
      <c r="J531" s="117"/>
      <c r="K531" s="117"/>
      <c r="L531" s="117"/>
      <c r="M531" s="117"/>
      <c r="N531" s="117"/>
      <c r="O531" s="117"/>
    </row>
    <row r="532" spans="1:15" ht="13.15" x14ac:dyDescent="0.4">
      <c r="A532" s="117"/>
      <c r="B532" s="117"/>
      <c r="C532" s="117"/>
      <c r="D532" s="117"/>
      <c r="E532" s="117"/>
      <c r="F532" s="117"/>
      <c r="G532" s="117"/>
      <c r="H532" s="117"/>
      <c r="I532" s="117"/>
      <c r="J532" s="117"/>
      <c r="K532" s="117"/>
      <c r="L532" s="117"/>
      <c r="M532" s="117"/>
      <c r="N532" s="117"/>
      <c r="O532" s="117"/>
    </row>
    <row r="533" spans="1:15" ht="13.15" x14ac:dyDescent="0.4">
      <c r="A533" s="117"/>
      <c r="B533" s="117"/>
      <c r="C533" s="117"/>
      <c r="D533" s="117"/>
      <c r="E533" s="117"/>
      <c r="F533" s="117"/>
      <c r="G533" s="117"/>
      <c r="H533" s="117"/>
      <c r="I533" s="117"/>
      <c r="J533" s="117"/>
      <c r="K533" s="117"/>
      <c r="L533" s="117"/>
      <c r="M533" s="117"/>
      <c r="N533" s="117"/>
      <c r="O533" s="117"/>
    </row>
    <row r="534" spans="1:15" ht="13.15" x14ac:dyDescent="0.4">
      <c r="A534" s="117"/>
      <c r="B534" s="117"/>
      <c r="C534" s="117"/>
      <c r="D534" s="117"/>
      <c r="E534" s="117"/>
      <c r="F534" s="117"/>
      <c r="G534" s="117"/>
      <c r="H534" s="117"/>
      <c r="I534" s="117"/>
      <c r="J534" s="117"/>
      <c r="K534" s="117"/>
      <c r="L534" s="117"/>
      <c r="M534" s="117"/>
      <c r="N534" s="117"/>
      <c r="O534" s="117"/>
    </row>
    <row r="535" spans="1:15" ht="13.15" x14ac:dyDescent="0.4">
      <c r="A535" s="117"/>
      <c r="B535" s="117"/>
      <c r="C535" s="117"/>
      <c r="D535" s="117"/>
      <c r="E535" s="117"/>
      <c r="F535" s="117"/>
      <c r="G535" s="117"/>
      <c r="H535" s="117"/>
      <c r="I535" s="117"/>
      <c r="J535" s="117"/>
      <c r="K535" s="117"/>
      <c r="L535" s="117"/>
      <c r="M535" s="117"/>
      <c r="N535" s="117"/>
      <c r="O535" s="117"/>
    </row>
    <row r="536" spans="1:15" ht="13.15" x14ac:dyDescent="0.4">
      <c r="A536" s="117"/>
      <c r="B536" s="117"/>
      <c r="C536" s="117"/>
      <c r="D536" s="117"/>
      <c r="E536" s="117"/>
      <c r="F536" s="117"/>
      <c r="G536" s="117"/>
      <c r="H536" s="117"/>
      <c r="I536" s="117"/>
      <c r="J536" s="117"/>
      <c r="K536" s="117"/>
      <c r="L536" s="117"/>
      <c r="M536" s="117"/>
      <c r="N536" s="117"/>
      <c r="O536" s="117"/>
    </row>
    <row r="537" spans="1:15" ht="13.15" x14ac:dyDescent="0.4">
      <c r="A537" s="117"/>
      <c r="B537" s="117"/>
      <c r="C537" s="117"/>
      <c r="D537" s="117"/>
      <c r="E537" s="117"/>
      <c r="F537" s="117"/>
      <c r="G537" s="117"/>
      <c r="H537" s="117"/>
      <c r="I537" s="117"/>
      <c r="J537" s="117"/>
      <c r="K537" s="117"/>
      <c r="L537" s="117"/>
      <c r="M537" s="117"/>
      <c r="N537" s="117"/>
      <c r="O537" s="117"/>
    </row>
    <row r="538" spans="1:15" ht="13.15" x14ac:dyDescent="0.4">
      <c r="A538" s="117"/>
      <c r="B538" s="117"/>
      <c r="C538" s="117"/>
      <c r="D538" s="117"/>
      <c r="E538" s="117"/>
      <c r="F538" s="117"/>
      <c r="G538" s="117"/>
      <c r="H538" s="117"/>
      <c r="I538" s="117"/>
      <c r="J538" s="117"/>
      <c r="K538" s="117"/>
      <c r="L538" s="117"/>
      <c r="M538" s="117"/>
      <c r="N538" s="117"/>
      <c r="O538" s="117"/>
    </row>
    <row r="539" spans="1:15" ht="13.15" x14ac:dyDescent="0.4">
      <c r="A539" s="117"/>
      <c r="B539" s="117"/>
      <c r="C539" s="117"/>
      <c r="D539" s="117"/>
      <c r="E539" s="117"/>
      <c r="F539" s="117"/>
      <c r="G539" s="117"/>
      <c r="H539" s="117"/>
      <c r="I539" s="117"/>
      <c r="J539" s="117"/>
      <c r="K539" s="117"/>
      <c r="L539" s="117"/>
      <c r="M539" s="117"/>
      <c r="N539" s="117"/>
      <c r="O539" s="117"/>
    </row>
    <row r="540" spans="1:15" ht="13.15" x14ac:dyDescent="0.4">
      <c r="A540" s="117"/>
      <c r="B540" s="117"/>
      <c r="C540" s="117"/>
      <c r="D540" s="117"/>
      <c r="E540" s="117"/>
      <c r="F540" s="117"/>
      <c r="G540" s="117"/>
      <c r="H540" s="117"/>
      <c r="I540" s="117"/>
      <c r="J540" s="117"/>
      <c r="K540" s="117"/>
      <c r="L540" s="117"/>
      <c r="M540" s="117"/>
      <c r="N540" s="117"/>
      <c r="O540" s="117"/>
    </row>
    <row r="541" spans="1:15" ht="13.15" x14ac:dyDescent="0.4">
      <c r="A541" s="117"/>
      <c r="B541" s="117"/>
      <c r="C541" s="117"/>
      <c r="D541" s="117"/>
      <c r="E541" s="117"/>
      <c r="F541" s="117"/>
      <c r="G541" s="117"/>
      <c r="H541" s="117"/>
      <c r="I541" s="117"/>
      <c r="J541" s="117"/>
      <c r="K541" s="117"/>
      <c r="L541" s="117"/>
      <c r="M541" s="117"/>
      <c r="N541" s="117"/>
      <c r="O541" s="117"/>
    </row>
    <row r="542" spans="1:15" ht="13.15" x14ac:dyDescent="0.4">
      <c r="A542" s="117"/>
      <c r="B542" s="117"/>
      <c r="C542" s="117"/>
      <c r="D542" s="117"/>
      <c r="E542" s="117"/>
      <c r="F542" s="117"/>
      <c r="G542" s="117"/>
      <c r="H542" s="117"/>
      <c r="I542" s="117"/>
      <c r="J542" s="117"/>
      <c r="K542" s="117"/>
      <c r="L542" s="117"/>
      <c r="M542" s="117"/>
      <c r="N542" s="117"/>
      <c r="O542" s="117"/>
    </row>
    <row r="543" spans="1:15" ht="13.15" x14ac:dyDescent="0.4">
      <c r="A543" s="117"/>
      <c r="B543" s="117"/>
      <c r="C543" s="117"/>
      <c r="D543" s="117"/>
      <c r="E543" s="117"/>
      <c r="F543" s="117"/>
      <c r="G543" s="117"/>
      <c r="H543" s="117"/>
      <c r="I543" s="117"/>
      <c r="J543" s="117"/>
      <c r="K543" s="117"/>
      <c r="L543" s="117"/>
      <c r="M543" s="117"/>
      <c r="N543" s="117"/>
      <c r="O543" s="117"/>
    </row>
    <row r="544" spans="1:15" ht="13.15" x14ac:dyDescent="0.4">
      <c r="A544" s="117"/>
      <c r="B544" s="117"/>
      <c r="C544" s="117"/>
      <c r="D544" s="117"/>
      <c r="E544" s="117"/>
      <c r="F544" s="117"/>
      <c r="G544" s="117"/>
      <c r="H544" s="117"/>
      <c r="I544" s="117"/>
      <c r="J544" s="117"/>
      <c r="K544" s="117"/>
      <c r="L544" s="117"/>
      <c r="M544" s="117"/>
      <c r="N544" s="117"/>
      <c r="O544" s="117"/>
    </row>
    <row r="545" spans="1:15" ht="13.15" x14ac:dyDescent="0.4">
      <c r="A545" s="117"/>
      <c r="B545" s="117"/>
      <c r="C545" s="117"/>
      <c r="D545" s="117"/>
      <c r="E545" s="117"/>
      <c r="F545" s="117"/>
      <c r="G545" s="117"/>
      <c r="H545" s="117"/>
      <c r="I545" s="117"/>
      <c r="J545" s="117"/>
      <c r="K545" s="117"/>
      <c r="L545" s="117"/>
      <c r="M545" s="117"/>
      <c r="N545" s="117"/>
      <c r="O545" s="117"/>
    </row>
    <row r="546" spans="1:15" ht="13.15" x14ac:dyDescent="0.4">
      <c r="A546" s="117"/>
      <c r="B546" s="117"/>
      <c r="C546" s="117"/>
      <c r="D546" s="117"/>
      <c r="E546" s="117"/>
      <c r="F546" s="117"/>
      <c r="G546" s="117"/>
      <c r="H546" s="117"/>
      <c r="I546" s="117"/>
      <c r="J546" s="117"/>
      <c r="K546" s="117"/>
      <c r="L546" s="117"/>
      <c r="M546" s="117"/>
      <c r="N546" s="117"/>
      <c r="O546" s="117"/>
    </row>
    <row r="547" spans="1:15" ht="13.15" x14ac:dyDescent="0.4">
      <c r="A547" s="117"/>
      <c r="B547" s="117"/>
      <c r="C547" s="117"/>
      <c r="D547" s="117"/>
      <c r="E547" s="117"/>
      <c r="F547" s="117"/>
      <c r="G547" s="117"/>
      <c r="H547" s="117"/>
      <c r="I547" s="117"/>
      <c r="J547" s="117"/>
      <c r="K547" s="117"/>
      <c r="L547" s="117"/>
      <c r="M547" s="117"/>
      <c r="N547" s="117"/>
      <c r="O547" s="117"/>
    </row>
    <row r="548" spans="1:15" ht="13.15" x14ac:dyDescent="0.4">
      <c r="A548" s="117"/>
      <c r="B548" s="117"/>
      <c r="C548" s="117"/>
      <c r="D548" s="117"/>
      <c r="E548" s="117"/>
      <c r="F548" s="117"/>
      <c r="G548" s="117"/>
      <c r="H548" s="117"/>
      <c r="I548" s="117"/>
      <c r="J548" s="117"/>
      <c r="K548" s="117"/>
      <c r="L548" s="117"/>
      <c r="M548" s="117"/>
      <c r="N548" s="117"/>
      <c r="O548" s="117"/>
    </row>
    <row r="549" spans="1:15" ht="13.15" x14ac:dyDescent="0.4">
      <c r="A549" s="117"/>
      <c r="B549" s="117"/>
      <c r="C549" s="117"/>
      <c r="D549" s="117"/>
      <c r="E549" s="117"/>
      <c r="F549" s="117"/>
      <c r="G549" s="117"/>
      <c r="H549" s="117"/>
      <c r="I549" s="117"/>
      <c r="J549" s="117"/>
      <c r="K549" s="117"/>
      <c r="L549" s="117"/>
      <c r="M549" s="117"/>
      <c r="N549" s="117"/>
      <c r="O549" s="117"/>
    </row>
    <row r="550" spans="1:15" ht="13.15" x14ac:dyDescent="0.4">
      <c r="A550" s="117"/>
      <c r="B550" s="117"/>
      <c r="C550" s="117"/>
      <c r="D550" s="117"/>
      <c r="E550" s="117"/>
      <c r="F550" s="117"/>
      <c r="G550" s="117"/>
      <c r="H550" s="117"/>
      <c r="I550" s="117"/>
      <c r="J550" s="117"/>
      <c r="K550" s="117"/>
      <c r="L550" s="117"/>
      <c r="M550" s="117"/>
      <c r="N550" s="117"/>
      <c r="O550" s="117"/>
    </row>
    <row r="551" spans="1:15" ht="13.15" x14ac:dyDescent="0.4">
      <c r="A551" s="117"/>
      <c r="B551" s="117"/>
      <c r="C551" s="117"/>
      <c r="D551" s="117"/>
      <c r="E551" s="117"/>
      <c r="F551" s="117"/>
      <c r="G551" s="117"/>
      <c r="H551" s="117"/>
      <c r="I551" s="117"/>
      <c r="J551" s="117"/>
      <c r="K551" s="117"/>
      <c r="L551" s="117"/>
      <c r="M551" s="117"/>
      <c r="N551" s="117"/>
      <c r="O551" s="117"/>
    </row>
    <row r="552" spans="1:15" ht="13.15" x14ac:dyDescent="0.4">
      <c r="A552" s="117"/>
      <c r="B552" s="117"/>
      <c r="C552" s="117"/>
      <c r="D552" s="117"/>
      <c r="E552" s="117"/>
      <c r="F552" s="117"/>
      <c r="G552" s="117"/>
      <c r="H552" s="117"/>
      <c r="I552" s="117"/>
      <c r="J552" s="117"/>
      <c r="K552" s="117"/>
      <c r="L552" s="117"/>
      <c r="M552" s="117"/>
      <c r="N552" s="117"/>
      <c r="O552" s="117"/>
    </row>
    <row r="553" spans="1:15" ht="13.15" x14ac:dyDescent="0.4">
      <c r="A553" s="117"/>
      <c r="B553" s="117"/>
      <c r="C553" s="117"/>
      <c r="D553" s="117"/>
      <c r="E553" s="117"/>
      <c r="F553" s="117"/>
      <c r="G553" s="117"/>
      <c r="H553" s="117"/>
      <c r="I553" s="117"/>
      <c r="J553" s="117"/>
      <c r="K553" s="117"/>
      <c r="L553" s="117"/>
      <c r="M553" s="117"/>
      <c r="N553" s="117"/>
      <c r="O553" s="117"/>
    </row>
    <row r="554" spans="1:15" ht="13.15" x14ac:dyDescent="0.4">
      <c r="A554" s="117"/>
      <c r="B554" s="117"/>
      <c r="C554" s="117"/>
      <c r="D554" s="117"/>
      <c r="E554" s="117"/>
      <c r="F554" s="117"/>
      <c r="G554" s="117"/>
      <c r="H554" s="117"/>
      <c r="I554" s="117"/>
      <c r="J554" s="117"/>
      <c r="K554" s="117"/>
      <c r="L554" s="117"/>
      <c r="M554" s="117"/>
      <c r="N554" s="117"/>
      <c r="O554" s="117"/>
    </row>
    <row r="555" spans="1:15" ht="13.15" x14ac:dyDescent="0.4">
      <c r="A555" s="117"/>
      <c r="B555" s="117"/>
      <c r="C555" s="117"/>
      <c r="D555" s="117"/>
      <c r="E555" s="117"/>
      <c r="F555" s="117"/>
      <c r="G555" s="117"/>
      <c r="H555" s="117"/>
      <c r="I555" s="117"/>
      <c r="J555" s="117"/>
      <c r="K555" s="117"/>
      <c r="L555" s="117"/>
      <c r="M555" s="117"/>
      <c r="N555" s="117"/>
      <c r="O555" s="117"/>
    </row>
    <row r="556" spans="1:15" ht="13.15" x14ac:dyDescent="0.4">
      <c r="A556" s="117"/>
      <c r="B556" s="117"/>
      <c r="C556" s="117"/>
      <c r="D556" s="117"/>
      <c r="E556" s="117"/>
      <c r="F556" s="117"/>
      <c r="G556" s="117"/>
      <c r="H556" s="117"/>
      <c r="I556" s="117"/>
      <c r="J556" s="117"/>
      <c r="K556" s="117"/>
      <c r="L556" s="117"/>
      <c r="M556" s="117"/>
      <c r="N556" s="117"/>
      <c r="O556" s="117"/>
    </row>
    <row r="557" spans="1:15" ht="13.15" x14ac:dyDescent="0.4">
      <c r="A557" s="117"/>
      <c r="B557" s="117"/>
      <c r="C557" s="117"/>
      <c r="D557" s="117"/>
      <c r="E557" s="117"/>
      <c r="F557" s="117"/>
      <c r="G557" s="117"/>
      <c r="H557" s="117"/>
      <c r="I557" s="117"/>
      <c r="J557" s="117"/>
      <c r="K557" s="117"/>
      <c r="L557" s="117"/>
      <c r="M557" s="117"/>
      <c r="N557" s="117"/>
      <c r="O557" s="117"/>
    </row>
    <row r="558" spans="1:15" ht="13.15" x14ac:dyDescent="0.4">
      <c r="A558" s="117"/>
      <c r="B558" s="117"/>
      <c r="C558" s="117"/>
      <c r="D558" s="117"/>
      <c r="E558" s="117"/>
      <c r="F558" s="117"/>
      <c r="G558" s="117"/>
      <c r="H558" s="117"/>
      <c r="I558" s="117"/>
      <c r="J558" s="117"/>
      <c r="K558" s="117"/>
      <c r="L558" s="117"/>
      <c r="M558" s="117"/>
      <c r="N558" s="117"/>
      <c r="O558" s="117"/>
    </row>
    <row r="559" spans="1:15" ht="13.15" x14ac:dyDescent="0.4">
      <c r="A559" s="117"/>
      <c r="B559" s="117"/>
      <c r="C559" s="117"/>
      <c r="D559" s="117"/>
      <c r="E559" s="117"/>
      <c r="F559" s="117"/>
      <c r="G559" s="117"/>
      <c r="H559" s="117"/>
      <c r="I559" s="117"/>
      <c r="J559" s="117"/>
      <c r="K559" s="117"/>
      <c r="L559" s="117"/>
      <c r="M559" s="117"/>
      <c r="N559" s="117"/>
      <c r="O559" s="117"/>
    </row>
    <row r="560" spans="1:15" ht="13.15" x14ac:dyDescent="0.4">
      <c r="A560" s="117"/>
      <c r="B560" s="117"/>
      <c r="C560" s="117"/>
      <c r="D560" s="117"/>
      <c r="E560" s="117"/>
      <c r="F560" s="117"/>
      <c r="G560" s="117"/>
      <c r="H560" s="117"/>
      <c r="I560" s="117"/>
      <c r="J560" s="117"/>
      <c r="K560" s="117"/>
      <c r="L560" s="117"/>
      <c r="M560" s="117"/>
      <c r="N560" s="117"/>
      <c r="O560" s="117"/>
    </row>
    <row r="561" spans="1:15" ht="13.15" x14ac:dyDescent="0.4">
      <c r="A561" s="117"/>
      <c r="B561" s="117"/>
      <c r="C561" s="117"/>
      <c r="D561" s="117"/>
      <c r="E561" s="117"/>
      <c r="F561" s="117"/>
      <c r="G561" s="117"/>
      <c r="H561" s="117"/>
      <c r="I561" s="117"/>
      <c r="J561" s="117"/>
      <c r="K561" s="117"/>
      <c r="L561" s="117"/>
      <c r="M561" s="117"/>
      <c r="N561" s="117"/>
      <c r="O561" s="117"/>
    </row>
    <row r="562" spans="1:15" ht="13.15" x14ac:dyDescent="0.4">
      <c r="A562" s="117"/>
      <c r="B562" s="117"/>
      <c r="C562" s="117"/>
      <c r="D562" s="117"/>
      <c r="E562" s="117"/>
      <c r="F562" s="117"/>
      <c r="G562" s="117"/>
      <c r="H562" s="117"/>
      <c r="I562" s="117"/>
      <c r="J562" s="117"/>
      <c r="K562" s="117"/>
      <c r="L562" s="117"/>
      <c r="M562" s="117"/>
      <c r="N562" s="117"/>
      <c r="O562" s="117"/>
    </row>
    <row r="563" spans="1:15" ht="13.15" x14ac:dyDescent="0.4">
      <c r="A563" s="117"/>
      <c r="B563" s="117"/>
      <c r="C563" s="117"/>
      <c r="D563" s="117"/>
      <c r="E563" s="117"/>
      <c r="F563" s="117"/>
      <c r="G563" s="117"/>
      <c r="H563" s="117"/>
      <c r="I563" s="117"/>
      <c r="J563" s="117"/>
      <c r="K563" s="117"/>
      <c r="L563" s="117"/>
      <c r="M563" s="117"/>
      <c r="N563" s="117"/>
      <c r="O563" s="117"/>
    </row>
    <row r="564" spans="1:15" ht="13.15" x14ac:dyDescent="0.4">
      <c r="A564" s="117"/>
      <c r="B564" s="117"/>
      <c r="C564" s="117"/>
      <c r="D564" s="117"/>
      <c r="E564" s="117"/>
      <c r="F564" s="117"/>
      <c r="G564" s="117"/>
      <c r="H564" s="117"/>
      <c r="I564" s="117"/>
      <c r="J564" s="117"/>
      <c r="K564" s="117"/>
      <c r="L564" s="117"/>
      <c r="M564" s="117"/>
      <c r="N564" s="117"/>
      <c r="O564" s="117"/>
    </row>
    <row r="565" spans="1:15" ht="13.15" x14ac:dyDescent="0.4">
      <c r="A565" s="117"/>
      <c r="B565" s="117"/>
      <c r="C565" s="117"/>
      <c r="D565" s="117"/>
      <c r="E565" s="117"/>
      <c r="F565" s="117"/>
      <c r="G565" s="117"/>
      <c r="H565" s="117"/>
      <c r="I565" s="117"/>
      <c r="J565" s="117"/>
      <c r="K565" s="117"/>
      <c r="L565" s="117"/>
      <c r="M565" s="117"/>
      <c r="N565" s="117"/>
      <c r="O565" s="117"/>
    </row>
    <row r="566" spans="1:15" ht="13.15" x14ac:dyDescent="0.4">
      <c r="A566" s="117"/>
      <c r="B566" s="117"/>
      <c r="C566" s="117"/>
      <c r="D566" s="117"/>
      <c r="E566" s="117"/>
      <c r="F566" s="117"/>
      <c r="G566" s="117"/>
      <c r="H566" s="117"/>
      <c r="I566" s="117"/>
      <c r="J566" s="117"/>
      <c r="K566" s="117"/>
      <c r="L566" s="117"/>
      <c r="M566" s="117"/>
      <c r="N566" s="117"/>
      <c r="O566" s="117"/>
    </row>
    <row r="567" spans="1:15" ht="13.15" x14ac:dyDescent="0.4">
      <c r="A567" s="117"/>
      <c r="B567" s="117"/>
      <c r="C567" s="117"/>
      <c r="D567" s="117"/>
      <c r="E567" s="117"/>
      <c r="F567" s="117"/>
      <c r="G567" s="117"/>
      <c r="H567" s="117"/>
      <c r="I567" s="117"/>
      <c r="J567" s="117"/>
      <c r="K567" s="117"/>
      <c r="L567" s="117"/>
      <c r="M567" s="117"/>
      <c r="N567" s="117"/>
      <c r="O567" s="117"/>
    </row>
  </sheetData>
  <sheetProtection algorithmName="SHA-512" hashValue="6pjv3KAwUNJaxGi7JKNhvmKtKuwNvPD3gVhw0FxRjOdjyw7sj+/RWZsD4DoXaY59W6uQNffEk3Sa+v8OUIw1Jg==" saltValue="2HlSw2EAkCHaek4GSwjHdw==" spinCount="100000" sheet="1" objects="1" scenarios="1"/>
  <mergeCells count="113">
    <mergeCell ref="A97:C97"/>
    <mergeCell ref="G97:O97"/>
    <mergeCell ref="B68:O68"/>
    <mergeCell ref="A93:O93"/>
    <mergeCell ref="A94:I94"/>
    <mergeCell ref="K94:O94"/>
    <mergeCell ref="A95:C95"/>
    <mergeCell ref="G95:O95"/>
    <mergeCell ref="A86:O86"/>
    <mergeCell ref="A87:O87"/>
    <mergeCell ref="A88:O88"/>
    <mergeCell ref="A89:O89"/>
    <mergeCell ref="B9:J9"/>
    <mergeCell ref="B11:J11"/>
    <mergeCell ref="B13:J13"/>
    <mergeCell ref="A49:J49"/>
    <mergeCell ref="A37:O37"/>
    <mergeCell ref="B50:J50"/>
    <mergeCell ref="B34:O34"/>
    <mergeCell ref="A38:O38"/>
    <mergeCell ref="A21:O21"/>
    <mergeCell ref="A42:B42"/>
    <mergeCell ref="B35:J35"/>
    <mergeCell ref="A15:O15"/>
    <mergeCell ref="B10:O10"/>
    <mergeCell ref="B12:O12"/>
    <mergeCell ref="B14:O14"/>
    <mergeCell ref="B18:O18"/>
    <mergeCell ref="B20:O20"/>
    <mergeCell ref="B24:O24"/>
    <mergeCell ref="B28:O28"/>
    <mergeCell ref="B30:O30"/>
    <mergeCell ref="B32:O32"/>
    <mergeCell ref="A26:J26"/>
    <mergeCell ref="A22:J22"/>
    <mergeCell ref="A16:J16"/>
    <mergeCell ref="A1:O1"/>
    <mergeCell ref="A2:O2"/>
    <mergeCell ref="B3:O3"/>
    <mergeCell ref="B5:O5"/>
    <mergeCell ref="A7:O7"/>
    <mergeCell ref="A6:O6"/>
    <mergeCell ref="A8:J8"/>
    <mergeCell ref="A4:C4"/>
    <mergeCell ref="D4:O4"/>
    <mergeCell ref="A105:O105"/>
    <mergeCell ref="A106:O106"/>
    <mergeCell ref="A80:O80"/>
    <mergeCell ref="A100:O100"/>
    <mergeCell ref="A101:C101"/>
    <mergeCell ref="F101:G101"/>
    <mergeCell ref="I101:J101"/>
    <mergeCell ref="K101:O101"/>
    <mergeCell ref="A48:O48"/>
    <mergeCell ref="B74:J74"/>
    <mergeCell ref="B76:J76"/>
    <mergeCell ref="A85:O85"/>
    <mergeCell ref="B77:O77"/>
    <mergeCell ref="B79:O79"/>
    <mergeCell ref="B83:O83"/>
    <mergeCell ref="A55:J55"/>
    <mergeCell ref="A90:O90"/>
    <mergeCell ref="A91:O91"/>
    <mergeCell ref="A92:O92"/>
    <mergeCell ref="A98:C98"/>
    <mergeCell ref="D98:F98"/>
    <mergeCell ref="G98:O98"/>
    <mergeCell ref="A99:C99"/>
    <mergeCell ref="A96:C96"/>
    <mergeCell ref="A102:O102"/>
    <mergeCell ref="A103:O103"/>
    <mergeCell ref="A104:O104"/>
    <mergeCell ref="A81:J81"/>
    <mergeCell ref="B82:J82"/>
    <mergeCell ref="A84:O84"/>
    <mergeCell ref="B27:J27"/>
    <mergeCell ref="B17:J17"/>
    <mergeCell ref="B19:J19"/>
    <mergeCell ref="B33:J33"/>
    <mergeCell ref="B29:J29"/>
    <mergeCell ref="B31:J31"/>
    <mergeCell ref="B23:J23"/>
    <mergeCell ref="B63:J63"/>
    <mergeCell ref="B65:J65"/>
    <mergeCell ref="B61:J61"/>
    <mergeCell ref="A60:J60"/>
    <mergeCell ref="B52:J52"/>
    <mergeCell ref="B56:J56"/>
    <mergeCell ref="B58:J58"/>
    <mergeCell ref="G99:O99"/>
    <mergeCell ref="B62:O62"/>
    <mergeCell ref="G96:O96"/>
    <mergeCell ref="C39:D40"/>
    <mergeCell ref="E39:O40"/>
    <mergeCell ref="C42:D43"/>
    <mergeCell ref="E42:O43"/>
    <mergeCell ref="C45:D46"/>
    <mergeCell ref="E45:O46"/>
    <mergeCell ref="B78:J78"/>
    <mergeCell ref="B36:O36"/>
    <mergeCell ref="B51:O51"/>
    <mergeCell ref="B53:O53"/>
    <mergeCell ref="B57:O57"/>
    <mergeCell ref="B59:O59"/>
    <mergeCell ref="A72:O72"/>
    <mergeCell ref="A73:J73"/>
    <mergeCell ref="B67:J67"/>
    <mergeCell ref="A69:J69"/>
    <mergeCell ref="B70:J70"/>
    <mergeCell ref="B64:O64"/>
    <mergeCell ref="B66:O66"/>
    <mergeCell ref="B71:O71"/>
    <mergeCell ref="B75:O75"/>
  </mergeCells>
  <phoneticPr fontId="10" type="noConversion"/>
  <dataValidations disablePrompts="1" count="1">
    <dataValidation type="list" allowBlank="1" showInputMessage="1" showErrorMessage="1" sqref="H101 D101" xr:uid="{00000000-0002-0000-0400-000000000000}">
      <formula1>"✓, ----"</formula1>
    </dataValidation>
  </dataValidations>
  <pageMargins left="0.7" right="0.7" top="0.75" bottom="0.75" header="0.3" footer="0.3"/>
  <pageSetup scale="93" firstPageNumber="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5" max="16383" man="1"/>
    <brk id="9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5"/>
    <pageSetUpPr fitToPage="1"/>
  </sheetPr>
  <dimension ref="A1:Q75"/>
  <sheetViews>
    <sheetView showZeros="0" view="pageLayout" topLeftCell="A55" zoomScaleNormal="90" workbookViewId="0">
      <selection activeCell="B38" sqref="B38:Q38"/>
    </sheetView>
  </sheetViews>
  <sheetFormatPr defaultRowHeight="12.75" x14ac:dyDescent="0.35"/>
  <cols>
    <col min="1" max="1" width="6.53125" style="3" customWidth="1"/>
    <col min="2" max="15" width="6.53125" customWidth="1"/>
  </cols>
  <sheetData>
    <row r="1" spans="1:16" ht="30" customHeight="1" x14ac:dyDescent="0.55000000000000004">
      <c r="A1" s="458" t="s">
        <v>198</v>
      </c>
      <c r="B1" s="504"/>
      <c r="C1" s="504"/>
      <c r="D1" s="504"/>
      <c r="E1" s="504"/>
      <c r="F1" s="504"/>
      <c r="G1" s="504"/>
      <c r="H1" s="504"/>
      <c r="I1" s="504"/>
      <c r="J1" s="504"/>
      <c r="K1" s="504"/>
      <c r="L1" s="504"/>
      <c r="M1" s="504"/>
      <c r="N1" s="504"/>
      <c r="O1" s="504"/>
    </row>
    <row r="2" spans="1:16" ht="30" customHeight="1" x14ac:dyDescent="0.35">
      <c r="A2" s="294" t="s">
        <v>199</v>
      </c>
      <c r="B2" s="294"/>
      <c r="C2" s="294"/>
      <c r="D2" s="294"/>
      <c r="E2" s="294"/>
      <c r="F2" s="294"/>
      <c r="G2" s="294"/>
      <c r="H2" s="294"/>
      <c r="I2" s="294"/>
      <c r="J2" s="294"/>
      <c r="K2" s="294"/>
      <c r="L2" s="294"/>
      <c r="M2" s="294"/>
      <c r="N2" s="294"/>
      <c r="O2" s="294"/>
    </row>
    <row r="3" spans="1:16" s="2" customFormat="1" ht="13.5" x14ac:dyDescent="0.35">
      <c r="A3" s="268" t="s">
        <v>73</v>
      </c>
      <c r="B3" s="269"/>
      <c r="C3" s="269"/>
      <c r="D3" s="269"/>
      <c r="E3" s="269"/>
      <c r="F3" s="269"/>
      <c r="G3" s="269"/>
      <c r="H3" s="269"/>
      <c r="I3" s="269"/>
      <c r="J3" s="270"/>
      <c r="K3" s="44" t="s">
        <v>74</v>
      </c>
      <c r="L3" s="171" t="s">
        <v>10</v>
      </c>
      <c r="M3" s="171" t="s">
        <v>75</v>
      </c>
      <c r="N3" s="171" t="s">
        <v>45</v>
      </c>
      <c r="O3" s="171" t="s">
        <v>76</v>
      </c>
      <c r="P3" s="7"/>
    </row>
    <row r="4" spans="1:16" ht="45" customHeight="1" x14ac:dyDescent="0.35">
      <c r="A4" s="67" t="s">
        <v>200</v>
      </c>
      <c r="B4" s="261" t="s">
        <v>201</v>
      </c>
      <c r="C4" s="262"/>
      <c r="D4" s="262"/>
      <c r="E4" s="262"/>
      <c r="F4" s="262"/>
      <c r="G4" s="262"/>
      <c r="H4" s="262"/>
      <c r="I4" s="262"/>
      <c r="J4" s="341"/>
      <c r="K4" s="68">
        <v>15</v>
      </c>
      <c r="L4" s="68">
        <f>Working!L206</f>
        <v>15</v>
      </c>
      <c r="M4" s="68">
        <f>Working!M206</f>
        <v>0</v>
      </c>
      <c r="N4" s="69"/>
      <c r="O4" s="68" t="s">
        <v>79</v>
      </c>
    </row>
    <row r="5" spans="1:16" ht="30" customHeight="1" x14ac:dyDescent="0.35">
      <c r="A5" s="142"/>
      <c r="B5" s="463" t="str">
        <f>Working!B207</f>
        <v>Performed by Wyatt Crapo (Owner) on 9/12, 9/23, 9/25/9/30/24.</v>
      </c>
      <c r="C5" s="464"/>
      <c r="D5" s="464"/>
      <c r="E5" s="464"/>
      <c r="F5" s="464"/>
      <c r="G5" s="464"/>
      <c r="H5" s="464"/>
      <c r="I5" s="464"/>
      <c r="J5" s="464"/>
      <c r="K5" s="464"/>
      <c r="L5" s="464"/>
      <c r="M5" s="464"/>
      <c r="N5" s="464"/>
      <c r="O5" s="465"/>
    </row>
    <row r="6" spans="1:16" ht="45" customHeight="1" x14ac:dyDescent="0.35">
      <c r="A6" s="67" t="s">
        <v>202</v>
      </c>
      <c r="B6" s="291" t="s">
        <v>203</v>
      </c>
      <c r="C6" s="292"/>
      <c r="D6" s="292"/>
      <c r="E6" s="292"/>
      <c r="F6" s="292"/>
      <c r="G6" s="292"/>
      <c r="H6" s="292"/>
      <c r="I6" s="292"/>
      <c r="J6" s="359"/>
      <c r="K6" s="68">
        <v>10</v>
      </c>
      <c r="L6" s="68">
        <f>Working!L208</f>
        <v>0</v>
      </c>
      <c r="M6" s="68">
        <f>Working!M208</f>
        <v>0</v>
      </c>
      <c r="N6" s="68">
        <f>Working!N208</f>
        <v>10</v>
      </c>
      <c r="O6" s="70"/>
    </row>
    <row r="7" spans="1:16" ht="30" customHeight="1" x14ac:dyDescent="0.35">
      <c r="A7" s="142"/>
      <c r="B7" s="463" t="str">
        <f>Working!B209</f>
        <v>Sanitation units are not in the field.  Less than 11 employees engaged in hand-labor operations  Employees have access to a restroom.</v>
      </c>
      <c r="C7" s="464"/>
      <c r="D7" s="464"/>
      <c r="E7" s="464"/>
      <c r="F7" s="464"/>
      <c r="G7" s="464"/>
      <c r="H7" s="464"/>
      <c r="I7" s="464"/>
      <c r="J7" s="464"/>
      <c r="K7" s="464"/>
      <c r="L7" s="464"/>
      <c r="M7" s="464"/>
      <c r="N7" s="464"/>
      <c r="O7" s="465"/>
    </row>
    <row r="8" spans="1:16" ht="45" customHeight="1" x14ac:dyDescent="0.35">
      <c r="A8" s="67" t="s">
        <v>204</v>
      </c>
      <c r="B8" s="261" t="s">
        <v>205</v>
      </c>
      <c r="C8" s="263"/>
      <c r="D8" s="263"/>
      <c r="E8" s="263"/>
      <c r="F8" s="263"/>
      <c r="G8" s="263"/>
      <c r="H8" s="263"/>
      <c r="I8" s="263"/>
      <c r="J8" s="264"/>
      <c r="K8" s="68">
        <v>10</v>
      </c>
      <c r="L8" s="68">
        <f>Working!L210</f>
        <v>10</v>
      </c>
      <c r="M8" s="68">
        <f>Working!M210</f>
        <v>0</v>
      </c>
      <c r="N8" s="68">
        <f>Working!N210</f>
        <v>0</v>
      </c>
      <c r="O8" s="68"/>
    </row>
    <row r="9" spans="1:16" ht="30" customHeight="1" x14ac:dyDescent="0.35">
      <c r="A9" s="142"/>
      <c r="B9" s="463">
        <f>Working!B211</f>
        <v>0</v>
      </c>
      <c r="C9" s="464"/>
      <c r="D9" s="464"/>
      <c r="E9" s="464"/>
      <c r="F9" s="464"/>
      <c r="G9" s="464"/>
      <c r="H9" s="464"/>
      <c r="I9" s="464"/>
      <c r="J9" s="464"/>
      <c r="K9" s="464"/>
      <c r="L9" s="464"/>
      <c r="M9" s="464"/>
      <c r="N9" s="464"/>
      <c r="O9" s="465"/>
    </row>
    <row r="10" spans="1:16" ht="45" customHeight="1" x14ac:dyDescent="0.35">
      <c r="A10" s="67" t="s">
        <v>206</v>
      </c>
      <c r="B10" s="261" t="s">
        <v>207</v>
      </c>
      <c r="C10" s="262"/>
      <c r="D10" s="262"/>
      <c r="E10" s="262"/>
      <c r="F10" s="262"/>
      <c r="G10" s="262"/>
      <c r="H10" s="262"/>
      <c r="I10" s="262"/>
      <c r="J10" s="341"/>
      <c r="K10" s="68">
        <v>10</v>
      </c>
      <c r="L10" s="68">
        <f>Working!L212</f>
        <v>0</v>
      </c>
      <c r="M10" s="68">
        <f>Working!M212</f>
        <v>0</v>
      </c>
      <c r="N10" s="68">
        <f>Working!N212</f>
        <v>10</v>
      </c>
      <c r="O10" s="68"/>
    </row>
    <row r="11" spans="1:16" ht="30" customHeight="1" x14ac:dyDescent="0.35">
      <c r="A11" s="142"/>
      <c r="B11" s="463" t="str">
        <f>Working!B213</f>
        <v>Sanitation units are not in the field.</v>
      </c>
      <c r="C11" s="464"/>
      <c r="D11" s="464"/>
      <c r="E11" s="464"/>
      <c r="F11" s="464"/>
      <c r="G11" s="464"/>
      <c r="H11" s="464"/>
      <c r="I11" s="464"/>
      <c r="J11" s="464"/>
      <c r="K11" s="464"/>
      <c r="L11" s="464"/>
      <c r="M11" s="464"/>
      <c r="N11" s="464"/>
      <c r="O11" s="465"/>
    </row>
    <row r="12" spans="1:16" ht="30" customHeight="1" x14ac:dyDescent="0.35">
      <c r="A12" s="71" t="s">
        <v>208</v>
      </c>
      <c r="B12" s="291" t="s">
        <v>209</v>
      </c>
      <c r="C12" s="292"/>
      <c r="D12" s="292"/>
      <c r="E12" s="292"/>
      <c r="F12" s="292"/>
      <c r="G12" s="292"/>
      <c r="H12" s="292"/>
      <c r="I12" s="292"/>
      <c r="J12" s="359"/>
      <c r="K12" s="68">
        <v>10</v>
      </c>
      <c r="L12" s="68">
        <f>Working!L214</f>
        <v>10</v>
      </c>
      <c r="M12" s="68">
        <f>Working!M214</f>
        <v>0</v>
      </c>
      <c r="N12" s="68">
        <f>Working!N214</f>
        <v>0</v>
      </c>
      <c r="O12" s="68" t="s">
        <v>102</v>
      </c>
    </row>
    <row r="13" spans="1:16" ht="30" customHeight="1" x14ac:dyDescent="0.35">
      <c r="A13" s="142"/>
      <c r="B13" s="463">
        <f>Working!B215</f>
        <v>0</v>
      </c>
      <c r="C13" s="464"/>
      <c r="D13" s="464"/>
      <c r="E13" s="464"/>
      <c r="F13" s="464"/>
      <c r="G13" s="464"/>
      <c r="H13" s="464"/>
      <c r="I13" s="464"/>
      <c r="J13" s="464"/>
      <c r="K13" s="464"/>
      <c r="L13" s="464"/>
      <c r="M13" s="464"/>
      <c r="N13" s="464"/>
      <c r="O13" s="465"/>
    </row>
    <row r="14" spans="1:16" ht="30" customHeight="1" x14ac:dyDescent="0.35">
      <c r="A14" s="358" t="s">
        <v>210</v>
      </c>
      <c r="B14" s="358"/>
      <c r="C14" s="358"/>
      <c r="D14" s="358"/>
      <c r="E14" s="358"/>
      <c r="F14" s="358"/>
      <c r="G14" s="358"/>
      <c r="H14" s="358"/>
      <c r="I14" s="358"/>
      <c r="J14" s="358"/>
      <c r="K14" s="358"/>
      <c r="L14" s="358"/>
      <c r="M14" s="358"/>
      <c r="N14" s="358"/>
      <c r="O14" s="358"/>
    </row>
    <row r="15" spans="1:16" s="2" customFormat="1" ht="13.5" x14ac:dyDescent="0.35">
      <c r="A15" s="268" t="s">
        <v>73</v>
      </c>
      <c r="B15" s="269"/>
      <c r="C15" s="269"/>
      <c r="D15" s="269"/>
      <c r="E15" s="269"/>
      <c r="F15" s="269"/>
      <c r="G15" s="269"/>
      <c r="H15" s="269"/>
      <c r="I15" s="269"/>
      <c r="J15" s="270"/>
      <c r="K15" s="44" t="s">
        <v>74</v>
      </c>
      <c r="L15" s="171" t="s">
        <v>10</v>
      </c>
      <c r="M15" s="171" t="s">
        <v>75</v>
      </c>
      <c r="N15" s="171" t="s">
        <v>45</v>
      </c>
      <c r="O15" s="171" t="s">
        <v>76</v>
      </c>
      <c r="P15" s="7"/>
    </row>
    <row r="16" spans="1:16" ht="60" customHeight="1" x14ac:dyDescent="0.35">
      <c r="A16" s="67" t="s">
        <v>211</v>
      </c>
      <c r="B16" s="261" t="s">
        <v>212</v>
      </c>
      <c r="C16" s="263"/>
      <c r="D16" s="263"/>
      <c r="E16" s="263"/>
      <c r="F16" s="263"/>
      <c r="G16" s="263"/>
      <c r="H16" s="263"/>
      <c r="I16" s="263"/>
      <c r="J16" s="264"/>
      <c r="K16" s="68">
        <v>10</v>
      </c>
      <c r="L16" s="68">
        <f>Working!L218</f>
        <v>10</v>
      </c>
      <c r="M16" s="68">
        <f>Working!M218</f>
        <v>0</v>
      </c>
      <c r="N16" s="73"/>
      <c r="O16" s="68" t="s">
        <v>79</v>
      </c>
    </row>
    <row r="17" spans="1:16" ht="30" customHeight="1" x14ac:dyDescent="0.35">
      <c r="A17" s="142"/>
      <c r="B17" s="463" t="str">
        <f>Working!B219</f>
        <v>Cleaning records are on file for the harvesting equipment, date 2/2/24 thru 3/17/24 .  Performed by various employees.</v>
      </c>
      <c r="C17" s="464"/>
      <c r="D17" s="464"/>
      <c r="E17" s="464"/>
      <c r="F17" s="464"/>
      <c r="G17" s="464"/>
      <c r="H17" s="464"/>
      <c r="I17" s="464"/>
      <c r="J17" s="464"/>
      <c r="K17" s="464"/>
      <c r="L17" s="464"/>
      <c r="M17" s="464"/>
      <c r="N17" s="464"/>
      <c r="O17" s="465"/>
    </row>
    <row r="18" spans="1:16" ht="45" customHeight="1" x14ac:dyDescent="0.35">
      <c r="A18" s="67" t="s">
        <v>213</v>
      </c>
      <c r="B18" s="261" t="s">
        <v>214</v>
      </c>
      <c r="C18" s="263"/>
      <c r="D18" s="263"/>
      <c r="E18" s="263"/>
      <c r="F18" s="263"/>
      <c r="G18" s="263"/>
      <c r="H18" s="263"/>
      <c r="I18" s="263"/>
      <c r="J18" s="264"/>
      <c r="K18" s="164">
        <v>10</v>
      </c>
      <c r="L18" s="68">
        <f>Working!L220</f>
        <v>0</v>
      </c>
      <c r="M18" s="68">
        <f>Working!M220</f>
        <v>0</v>
      </c>
      <c r="N18" s="68">
        <f>Working!N220</f>
        <v>10</v>
      </c>
      <c r="O18" s="68" t="s">
        <v>79</v>
      </c>
    </row>
    <row r="19" spans="1:16" ht="30" customHeight="1" x14ac:dyDescent="0.35">
      <c r="A19" s="142"/>
      <c r="B19" s="463" t="str">
        <f>Working!B221</f>
        <v>Hand harvesting equipment/Implement not used in the harvesting process.</v>
      </c>
      <c r="C19" s="464"/>
      <c r="D19" s="464"/>
      <c r="E19" s="464"/>
      <c r="F19" s="464"/>
      <c r="G19" s="464"/>
      <c r="H19" s="464"/>
      <c r="I19" s="464"/>
      <c r="J19" s="464"/>
      <c r="K19" s="464"/>
      <c r="L19" s="464"/>
      <c r="M19" s="464"/>
      <c r="N19" s="464"/>
      <c r="O19" s="465"/>
    </row>
    <row r="20" spans="1:16" ht="30" customHeight="1" x14ac:dyDescent="0.35">
      <c r="A20" s="67" t="s">
        <v>215</v>
      </c>
      <c r="B20" s="261" t="s">
        <v>216</v>
      </c>
      <c r="C20" s="263"/>
      <c r="D20" s="263"/>
      <c r="E20" s="263"/>
      <c r="F20" s="263"/>
      <c r="G20" s="263"/>
      <c r="H20" s="263"/>
      <c r="I20" s="263"/>
      <c r="J20" s="264"/>
      <c r="K20" s="68">
        <v>5</v>
      </c>
      <c r="L20" s="68">
        <f>Working!L222</f>
        <v>5</v>
      </c>
      <c r="M20" s="68">
        <f>Working!M222</f>
        <v>0</v>
      </c>
      <c r="N20" s="68">
        <f>Working!N222</f>
        <v>0</v>
      </c>
      <c r="O20" s="68"/>
    </row>
    <row r="21" spans="1:16" ht="30" customHeight="1" x14ac:dyDescent="0.35">
      <c r="A21" s="142"/>
      <c r="B21" s="463">
        <f>Working!B223</f>
        <v>0</v>
      </c>
      <c r="C21" s="464"/>
      <c r="D21" s="464"/>
      <c r="E21" s="464"/>
      <c r="F21" s="464"/>
      <c r="G21" s="464"/>
      <c r="H21" s="464"/>
      <c r="I21" s="464"/>
      <c r="J21" s="464"/>
      <c r="K21" s="464"/>
      <c r="L21" s="464"/>
      <c r="M21" s="464"/>
      <c r="N21" s="464"/>
      <c r="O21" s="465"/>
    </row>
    <row r="22" spans="1:16" ht="15" customHeight="1" x14ac:dyDescent="0.35">
      <c r="A22" s="268" t="s">
        <v>73</v>
      </c>
      <c r="B22" s="269"/>
      <c r="C22" s="269"/>
      <c r="D22" s="269"/>
      <c r="E22" s="269"/>
      <c r="F22" s="269"/>
      <c r="G22" s="269"/>
      <c r="H22" s="269"/>
      <c r="I22" s="269"/>
      <c r="J22" s="270"/>
      <c r="K22" s="44" t="s">
        <v>74</v>
      </c>
      <c r="L22" s="171" t="s">
        <v>10</v>
      </c>
      <c r="M22" s="171" t="s">
        <v>75</v>
      </c>
      <c r="N22" s="171" t="s">
        <v>45</v>
      </c>
      <c r="O22" s="171" t="s">
        <v>76</v>
      </c>
    </row>
    <row r="23" spans="1:16" ht="30" customHeight="1" x14ac:dyDescent="0.35">
      <c r="A23" s="67" t="s">
        <v>217</v>
      </c>
      <c r="B23" s="355" t="s">
        <v>218</v>
      </c>
      <c r="C23" s="356"/>
      <c r="D23" s="356"/>
      <c r="E23" s="356"/>
      <c r="F23" s="356"/>
      <c r="G23" s="356"/>
      <c r="H23" s="356"/>
      <c r="I23" s="356"/>
      <c r="J23" s="357"/>
      <c r="K23" s="164">
        <v>10</v>
      </c>
      <c r="L23" s="68">
        <f>Working!L226</f>
        <v>10</v>
      </c>
      <c r="M23" s="68">
        <f>Working!M226</f>
        <v>0</v>
      </c>
      <c r="N23" s="68">
        <f>Working!N226</f>
        <v>0</v>
      </c>
      <c r="O23" s="68"/>
    </row>
    <row r="24" spans="1:16" ht="30" customHeight="1" x14ac:dyDescent="0.35">
      <c r="A24" s="142"/>
      <c r="B24" s="463" t="str">
        <f>Working!B227</f>
        <v>Harvesting equipment and/or machinery which comes into contact with product is in good repair.</v>
      </c>
      <c r="C24" s="464"/>
      <c r="D24" s="464"/>
      <c r="E24" s="464"/>
      <c r="F24" s="464"/>
      <c r="G24" s="464"/>
      <c r="H24" s="464"/>
      <c r="I24" s="464"/>
      <c r="J24" s="464"/>
      <c r="K24" s="464"/>
      <c r="L24" s="464"/>
      <c r="M24" s="464"/>
      <c r="N24" s="464"/>
      <c r="O24" s="465"/>
    </row>
    <row r="25" spans="1:16" ht="45" customHeight="1" x14ac:dyDescent="0.35">
      <c r="A25" s="67" t="s">
        <v>219</v>
      </c>
      <c r="B25" s="261" t="s">
        <v>220</v>
      </c>
      <c r="C25" s="263"/>
      <c r="D25" s="263"/>
      <c r="E25" s="263"/>
      <c r="F25" s="263"/>
      <c r="G25" s="263"/>
      <c r="H25" s="263"/>
      <c r="I25" s="263"/>
      <c r="J25" s="264"/>
      <c r="K25" s="68">
        <v>10</v>
      </c>
      <c r="L25" s="68">
        <f>Working!L228</f>
        <v>10</v>
      </c>
      <c r="M25" s="68">
        <f>Working!M228</f>
        <v>0</v>
      </c>
      <c r="N25" s="68">
        <f>Working!N228</f>
        <v>0</v>
      </c>
      <c r="O25" s="68"/>
    </row>
    <row r="26" spans="1:16" s="2" customFormat="1" ht="30" customHeight="1" x14ac:dyDescent="0.35">
      <c r="A26" s="142"/>
      <c r="B26" s="463">
        <f>Working!B229</f>
        <v>0</v>
      </c>
      <c r="C26" s="464"/>
      <c r="D26" s="464"/>
      <c r="E26" s="464"/>
      <c r="F26" s="464"/>
      <c r="G26" s="464"/>
      <c r="H26" s="464"/>
      <c r="I26" s="464"/>
      <c r="J26" s="464"/>
      <c r="K26" s="464"/>
      <c r="L26" s="464"/>
      <c r="M26" s="464"/>
      <c r="N26" s="464"/>
      <c r="O26" s="465"/>
      <c r="P26" s="7"/>
    </row>
    <row r="27" spans="1:16" ht="60" customHeight="1" x14ac:dyDescent="0.35">
      <c r="A27" s="67" t="s">
        <v>221</v>
      </c>
      <c r="B27" s="261" t="s">
        <v>222</v>
      </c>
      <c r="C27" s="263"/>
      <c r="D27" s="263"/>
      <c r="E27" s="263"/>
      <c r="F27" s="263"/>
      <c r="G27" s="263"/>
      <c r="H27" s="263"/>
      <c r="I27" s="263"/>
      <c r="J27" s="264"/>
      <c r="K27" s="181">
        <v>5</v>
      </c>
      <c r="L27" s="68">
        <f>Working!L230</f>
        <v>5</v>
      </c>
      <c r="M27" s="68">
        <f>Working!M230</f>
        <v>0</v>
      </c>
      <c r="N27" s="68">
        <f>Working!N230</f>
        <v>0</v>
      </c>
      <c r="O27" s="68" t="s">
        <v>102</v>
      </c>
    </row>
    <row r="28" spans="1:16" ht="30" customHeight="1" x14ac:dyDescent="0.35">
      <c r="A28" s="142"/>
      <c r="B28" s="463">
        <f>Working!B231</f>
        <v>0</v>
      </c>
      <c r="C28" s="464"/>
      <c r="D28" s="464"/>
      <c r="E28" s="464"/>
      <c r="F28" s="464"/>
      <c r="G28" s="464"/>
      <c r="H28" s="464"/>
      <c r="I28" s="464"/>
      <c r="J28" s="464"/>
      <c r="K28" s="464"/>
      <c r="L28" s="464"/>
      <c r="M28" s="464"/>
      <c r="N28" s="464"/>
      <c r="O28" s="465"/>
    </row>
    <row r="29" spans="1:16" ht="60" customHeight="1" x14ac:dyDescent="0.35">
      <c r="A29" s="67" t="s">
        <v>223</v>
      </c>
      <c r="B29" s="261" t="s">
        <v>224</v>
      </c>
      <c r="C29" s="263"/>
      <c r="D29" s="263"/>
      <c r="E29" s="263"/>
      <c r="F29" s="263"/>
      <c r="G29" s="263"/>
      <c r="H29" s="263"/>
      <c r="I29" s="263"/>
      <c r="J29" s="264"/>
      <c r="K29" s="68">
        <v>5</v>
      </c>
      <c r="L29" s="68">
        <f>Working!L232</f>
        <v>5</v>
      </c>
      <c r="M29" s="68">
        <f>Working!M232</f>
        <v>0</v>
      </c>
      <c r="N29" s="68">
        <f>Working!N232</f>
        <v>0</v>
      </c>
      <c r="O29" s="68" t="s">
        <v>102</v>
      </c>
    </row>
    <row r="30" spans="1:16" ht="30" customHeight="1" x14ac:dyDescent="0.35">
      <c r="A30" s="142"/>
      <c r="B30" s="463" t="str">
        <f>Working!B233</f>
        <v>Written SOP on file that details measures taken in the event of contamination by chemicals, petroleum, pesticides, or other contaminating factors.</v>
      </c>
      <c r="C30" s="464"/>
      <c r="D30" s="464"/>
      <c r="E30" s="464"/>
      <c r="F30" s="464"/>
      <c r="G30" s="464"/>
      <c r="H30" s="464"/>
      <c r="I30" s="464"/>
      <c r="J30" s="464"/>
      <c r="K30" s="464"/>
      <c r="L30" s="464"/>
      <c r="M30" s="464"/>
      <c r="N30" s="464"/>
      <c r="O30" s="465"/>
    </row>
    <row r="31" spans="1:16" ht="60" customHeight="1" x14ac:dyDescent="0.35">
      <c r="A31" s="67" t="s">
        <v>225</v>
      </c>
      <c r="B31" s="261" t="s">
        <v>226</v>
      </c>
      <c r="C31" s="263"/>
      <c r="D31" s="263"/>
      <c r="E31" s="263"/>
      <c r="F31" s="263"/>
      <c r="G31" s="263"/>
      <c r="H31" s="263"/>
      <c r="I31" s="263"/>
      <c r="J31" s="264"/>
      <c r="K31" s="68">
        <v>5</v>
      </c>
      <c r="L31" s="68">
        <f>Working!L234</f>
        <v>5</v>
      </c>
      <c r="M31" s="68">
        <f>Working!M234</f>
        <v>0</v>
      </c>
      <c r="N31" s="68">
        <f>Working!N234</f>
        <v>0</v>
      </c>
      <c r="O31" s="68"/>
    </row>
    <row r="32" spans="1:16" ht="30" customHeight="1" x14ac:dyDescent="0.35">
      <c r="A32" s="142"/>
      <c r="B32" s="463">
        <f>Working!B235</f>
        <v>0</v>
      </c>
      <c r="C32" s="464"/>
      <c r="D32" s="464"/>
      <c r="E32" s="464"/>
      <c r="F32" s="464"/>
      <c r="G32" s="464"/>
      <c r="H32" s="464"/>
      <c r="I32" s="464"/>
      <c r="J32" s="464"/>
      <c r="K32" s="464"/>
      <c r="L32" s="464"/>
      <c r="M32" s="464"/>
      <c r="N32" s="464"/>
      <c r="O32" s="465"/>
    </row>
    <row r="33" spans="1:15" ht="45" customHeight="1" x14ac:dyDescent="0.35">
      <c r="A33" s="67" t="s">
        <v>227</v>
      </c>
      <c r="B33" s="261" t="s">
        <v>228</v>
      </c>
      <c r="C33" s="263"/>
      <c r="D33" s="263"/>
      <c r="E33" s="263"/>
      <c r="F33" s="263"/>
      <c r="G33" s="263"/>
      <c r="H33" s="263"/>
      <c r="I33" s="263"/>
      <c r="J33" s="264"/>
      <c r="K33" s="181">
        <v>5</v>
      </c>
      <c r="L33" s="68">
        <f>Working!L236</f>
        <v>5</v>
      </c>
      <c r="M33" s="68">
        <f>Working!M236</f>
        <v>0</v>
      </c>
      <c r="N33" s="162"/>
      <c r="O33" s="68" t="s">
        <v>102</v>
      </c>
    </row>
    <row r="34" spans="1:15" ht="30" customHeight="1" x14ac:dyDescent="0.35">
      <c r="A34" s="142"/>
      <c r="B34" s="463">
        <f>Working!B237</f>
        <v>0</v>
      </c>
      <c r="C34" s="464"/>
      <c r="D34" s="464"/>
      <c r="E34" s="464"/>
      <c r="F34" s="464"/>
      <c r="G34" s="464"/>
      <c r="H34" s="464"/>
      <c r="I34" s="464"/>
      <c r="J34" s="464"/>
      <c r="K34" s="464"/>
      <c r="L34" s="464"/>
      <c r="M34" s="464"/>
      <c r="N34" s="464"/>
      <c r="O34" s="465"/>
    </row>
    <row r="35" spans="1:15" ht="30" customHeight="1" x14ac:dyDescent="0.35">
      <c r="A35" s="67" t="s">
        <v>229</v>
      </c>
      <c r="B35" s="261" t="s">
        <v>513</v>
      </c>
      <c r="C35" s="262"/>
      <c r="D35" s="262"/>
      <c r="E35" s="262"/>
      <c r="F35" s="262"/>
      <c r="G35" s="262"/>
      <c r="H35" s="262"/>
      <c r="I35" s="262"/>
      <c r="J35" s="341"/>
      <c r="K35" s="68">
        <v>15</v>
      </c>
      <c r="L35" s="68">
        <f>Working!L238</f>
        <v>0</v>
      </c>
      <c r="M35" s="68">
        <f>Working!M238</f>
        <v>0</v>
      </c>
      <c r="N35" s="68">
        <f>Working!N238</f>
        <v>15</v>
      </c>
      <c r="O35" s="68" t="s">
        <v>96</v>
      </c>
    </row>
    <row r="36" spans="1:15" ht="30" customHeight="1" x14ac:dyDescent="0.35">
      <c r="A36" s="142"/>
      <c r="B36" s="463" t="str">
        <f>Working!B239</f>
        <v>Water not used to harvest potatoes.</v>
      </c>
      <c r="C36" s="464"/>
      <c r="D36" s="464"/>
      <c r="E36" s="464"/>
      <c r="F36" s="464"/>
      <c r="G36" s="464"/>
      <c r="H36" s="464"/>
      <c r="I36" s="464"/>
      <c r="J36" s="464"/>
      <c r="K36" s="464"/>
      <c r="L36" s="464"/>
      <c r="M36" s="464"/>
      <c r="N36" s="464"/>
      <c r="O36" s="465"/>
    </row>
    <row r="37" spans="1:15" ht="30" customHeight="1" x14ac:dyDescent="0.35">
      <c r="A37" s="67" t="s">
        <v>231</v>
      </c>
      <c r="B37" s="261" t="s">
        <v>232</v>
      </c>
      <c r="C37" s="263"/>
      <c r="D37" s="263"/>
      <c r="E37" s="263"/>
      <c r="F37" s="263"/>
      <c r="G37" s="263"/>
      <c r="H37" s="263"/>
      <c r="I37" s="263"/>
      <c r="J37" s="264"/>
      <c r="K37" s="181">
        <v>5</v>
      </c>
      <c r="L37" s="68">
        <f>Working!L240</f>
        <v>5</v>
      </c>
      <c r="M37" s="68">
        <f>Working!M240</f>
        <v>0</v>
      </c>
      <c r="N37" s="68">
        <f>Working!N240</f>
        <v>0</v>
      </c>
      <c r="O37" s="68"/>
    </row>
    <row r="38" spans="1:15" ht="30" customHeight="1" x14ac:dyDescent="0.35">
      <c r="A38" s="142"/>
      <c r="B38" s="463">
        <f>Working!B241</f>
        <v>0</v>
      </c>
      <c r="C38" s="464"/>
      <c r="D38" s="464"/>
      <c r="E38" s="464"/>
      <c r="F38" s="464"/>
      <c r="G38" s="464"/>
      <c r="H38" s="464"/>
      <c r="I38" s="464"/>
      <c r="J38" s="464"/>
      <c r="K38" s="464"/>
      <c r="L38" s="464"/>
      <c r="M38" s="464"/>
      <c r="N38" s="464"/>
      <c r="O38" s="465"/>
    </row>
    <row r="39" spans="1:15" ht="15" customHeight="1" x14ac:dyDescent="0.35">
      <c r="A39" s="321" t="s">
        <v>73</v>
      </c>
      <c r="B39" s="321"/>
      <c r="C39" s="321"/>
      <c r="D39" s="321"/>
      <c r="E39" s="321"/>
      <c r="F39" s="321"/>
      <c r="G39" s="321"/>
      <c r="H39" s="321"/>
      <c r="I39" s="321"/>
      <c r="J39" s="321"/>
      <c r="K39" s="44" t="s">
        <v>74</v>
      </c>
      <c r="L39" s="171" t="s">
        <v>10</v>
      </c>
      <c r="M39" s="171" t="s">
        <v>75</v>
      </c>
      <c r="N39" s="171" t="s">
        <v>45</v>
      </c>
      <c r="O39" s="171" t="s">
        <v>76</v>
      </c>
    </row>
    <row r="40" spans="1:15" ht="60" customHeight="1" x14ac:dyDescent="0.35">
      <c r="A40" s="61" t="s">
        <v>233</v>
      </c>
      <c r="B40" s="261" t="s">
        <v>234</v>
      </c>
      <c r="C40" s="263"/>
      <c r="D40" s="263"/>
      <c r="E40" s="263"/>
      <c r="F40" s="263"/>
      <c r="G40" s="263"/>
      <c r="H40" s="263"/>
      <c r="I40" s="263"/>
      <c r="J40" s="264"/>
      <c r="K40" s="68">
        <v>10</v>
      </c>
      <c r="L40" s="68">
        <f>Working!L242</f>
        <v>10</v>
      </c>
      <c r="M40" s="68">
        <f>Working!M242</f>
        <v>0</v>
      </c>
      <c r="N40" s="68">
        <f>Working!N242</f>
        <v>0</v>
      </c>
      <c r="O40" s="68"/>
    </row>
    <row r="41" spans="1:15" ht="30" customHeight="1" x14ac:dyDescent="0.35">
      <c r="A41" s="142"/>
      <c r="B41" s="463">
        <f>Working!B243</f>
        <v>0</v>
      </c>
      <c r="C41" s="464"/>
      <c r="D41" s="464"/>
      <c r="E41" s="464"/>
      <c r="F41" s="464"/>
      <c r="G41" s="464"/>
      <c r="H41" s="464"/>
      <c r="I41" s="464"/>
      <c r="J41" s="464"/>
      <c r="K41" s="464"/>
      <c r="L41" s="464"/>
      <c r="M41" s="464"/>
      <c r="N41" s="464"/>
      <c r="O41" s="465"/>
    </row>
    <row r="42" spans="1:15" ht="60" customHeight="1" x14ac:dyDescent="0.35">
      <c r="A42" s="67" t="s">
        <v>235</v>
      </c>
      <c r="B42" s="261" t="s">
        <v>236</v>
      </c>
      <c r="C42" s="263"/>
      <c r="D42" s="263"/>
      <c r="E42" s="263"/>
      <c r="F42" s="263"/>
      <c r="G42" s="263"/>
      <c r="H42" s="263"/>
      <c r="I42" s="263"/>
      <c r="J42" s="264"/>
      <c r="K42" s="68">
        <v>5</v>
      </c>
      <c r="L42" s="68">
        <f>Working!L244</f>
        <v>0</v>
      </c>
      <c r="M42" s="68">
        <f>Working!M244</f>
        <v>5</v>
      </c>
      <c r="N42" s="73"/>
      <c r="O42" s="68" t="s">
        <v>102</v>
      </c>
    </row>
    <row r="43" spans="1:15" ht="30" customHeight="1" x14ac:dyDescent="0.35">
      <c r="A43" s="142"/>
      <c r="B43" s="463" t="str">
        <f>Working!B245</f>
        <v>A policy is on file.  They do not cover product from field to storage area.</v>
      </c>
      <c r="C43" s="464"/>
      <c r="D43" s="464"/>
      <c r="E43" s="464"/>
      <c r="F43" s="464"/>
      <c r="G43" s="464"/>
      <c r="H43" s="464"/>
      <c r="I43" s="464"/>
      <c r="J43" s="464"/>
      <c r="K43" s="464"/>
      <c r="L43" s="464"/>
      <c r="M43" s="464"/>
      <c r="N43" s="464"/>
      <c r="O43" s="465"/>
    </row>
    <row r="44" spans="1:15" s="13" customFormat="1" ht="30" customHeight="1" x14ac:dyDescent="0.35">
      <c r="A44" s="67" t="s">
        <v>237</v>
      </c>
      <c r="B44" s="261" t="s">
        <v>238</v>
      </c>
      <c r="C44" s="263"/>
      <c r="D44" s="263"/>
      <c r="E44" s="263"/>
      <c r="F44" s="263"/>
      <c r="G44" s="263"/>
      <c r="H44" s="263"/>
      <c r="I44" s="263"/>
      <c r="J44" s="264"/>
      <c r="K44" s="75">
        <v>10</v>
      </c>
      <c r="L44" s="68">
        <f>Working!L246</f>
        <v>0</v>
      </c>
      <c r="M44" s="68">
        <f>Working!M246</f>
        <v>0</v>
      </c>
      <c r="N44" s="68">
        <f>Working!N246</f>
        <v>10</v>
      </c>
      <c r="O44" s="75" t="s">
        <v>79</v>
      </c>
    </row>
    <row r="45" spans="1:15" s="13" customFormat="1" ht="30" customHeight="1" x14ac:dyDescent="0.35">
      <c r="A45" s="142"/>
      <c r="B45" s="463" t="str">
        <f>Working!B247</f>
        <v>Field packing does not occur at this location.   Packing materials are not used.</v>
      </c>
      <c r="C45" s="464"/>
      <c r="D45" s="464"/>
      <c r="E45" s="464"/>
      <c r="F45" s="464"/>
      <c r="G45" s="464"/>
      <c r="H45" s="464"/>
      <c r="I45" s="464"/>
      <c r="J45" s="464"/>
      <c r="K45" s="464"/>
      <c r="L45" s="464"/>
      <c r="M45" s="464"/>
      <c r="N45" s="464"/>
      <c r="O45" s="465"/>
    </row>
    <row r="46" spans="1:15" ht="30" customHeight="1" x14ac:dyDescent="0.35">
      <c r="A46" s="67" t="s">
        <v>239</v>
      </c>
      <c r="B46" s="261" t="s">
        <v>240</v>
      </c>
      <c r="C46" s="263"/>
      <c r="D46" s="263"/>
      <c r="E46" s="263"/>
      <c r="F46" s="263"/>
      <c r="G46" s="263"/>
      <c r="H46" s="263"/>
      <c r="I46" s="263"/>
      <c r="J46" s="264"/>
      <c r="K46" s="75">
        <v>10</v>
      </c>
      <c r="L46" s="68">
        <f>Working!L250</f>
        <v>0</v>
      </c>
      <c r="M46" s="68">
        <f>Working!M250</f>
        <v>0</v>
      </c>
      <c r="N46" s="68">
        <f>Working!N250</f>
        <v>10</v>
      </c>
      <c r="O46" s="75"/>
    </row>
    <row r="47" spans="1:15" ht="30" customHeight="1" x14ac:dyDescent="0.35">
      <c r="A47" s="142"/>
      <c r="B47" s="463" t="str">
        <f>Working!B251</f>
        <v>Finished product not at this location.  Packing materials are not used.</v>
      </c>
      <c r="C47" s="464"/>
      <c r="D47" s="464"/>
      <c r="E47" s="464"/>
      <c r="F47" s="464"/>
      <c r="G47" s="464"/>
      <c r="H47" s="464"/>
      <c r="I47" s="464"/>
      <c r="J47" s="464"/>
      <c r="K47" s="464"/>
      <c r="L47" s="464"/>
      <c r="M47" s="464"/>
      <c r="N47" s="464"/>
      <c r="O47" s="465"/>
    </row>
    <row r="48" spans="1:15" ht="30" customHeight="1" x14ac:dyDescent="0.35">
      <c r="A48" s="61" t="s">
        <v>241</v>
      </c>
      <c r="B48" s="261" t="s">
        <v>242</v>
      </c>
      <c r="C48" s="263"/>
      <c r="D48" s="263"/>
      <c r="E48" s="263"/>
      <c r="F48" s="263"/>
      <c r="G48" s="263"/>
      <c r="H48" s="263"/>
      <c r="I48" s="263"/>
      <c r="J48" s="264"/>
      <c r="K48" s="75">
        <v>10</v>
      </c>
      <c r="L48" s="68">
        <f>Working!L252</f>
        <v>10</v>
      </c>
      <c r="M48" s="68">
        <f>Working!M252</f>
        <v>0</v>
      </c>
      <c r="N48" s="165"/>
      <c r="O48" s="75" t="s">
        <v>79</v>
      </c>
    </row>
    <row r="49" spans="1:17" ht="30" customHeight="1" x14ac:dyDescent="0.35">
      <c r="A49" s="142"/>
      <c r="B49" s="463" t="str">
        <f>Working!B253</f>
        <v>Product is identified for traceability purposes.  Records are on file that identify product moving out of the field to its next destination.</v>
      </c>
      <c r="C49" s="464"/>
      <c r="D49" s="464"/>
      <c r="E49" s="464"/>
      <c r="F49" s="464"/>
      <c r="G49" s="464"/>
      <c r="H49" s="464"/>
      <c r="I49" s="464"/>
      <c r="J49" s="464"/>
      <c r="K49" s="464"/>
      <c r="L49" s="464"/>
      <c r="M49" s="464"/>
      <c r="N49" s="464"/>
      <c r="O49" s="465"/>
    </row>
    <row r="50" spans="1:17" ht="30" customHeight="1" x14ac:dyDescent="0.4">
      <c r="A50" s="503"/>
      <c r="B50" s="212"/>
      <c r="C50" s="212"/>
      <c r="D50" s="212"/>
      <c r="E50" s="212"/>
      <c r="F50" s="212"/>
      <c r="G50" s="212"/>
      <c r="H50" s="212"/>
      <c r="I50" s="212"/>
      <c r="J50" s="212"/>
      <c r="K50" s="212"/>
      <c r="L50" s="212"/>
      <c r="M50" s="212"/>
      <c r="N50" s="212"/>
      <c r="O50" s="213"/>
    </row>
    <row r="51" spans="1:17" ht="15" customHeight="1" x14ac:dyDescent="0.4">
      <c r="A51" s="318" t="s">
        <v>125</v>
      </c>
      <c r="B51" s="319"/>
      <c r="C51" s="319"/>
      <c r="D51" s="212"/>
      <c r="E51" s="212"/>
      <c r="F51" s="212"/>
      <c r="G51" s="212"/>
      <c r="H51" s="212"/>
      <c r="I51" s="212"/>
      <c r="J51" s="212"/>
      <c r="K51" s="212"/>
      <c r="L51" s="212"/>
      <c r="M51" s="212"/>
      <c r="N51" s="212"/>
      <c r="O51" s="213"/>
    </row>
    <row r="52" spans="1:17" ht="60" customHeight="1" x14ac:dyDescent="0.35">
      <c r="A52" s="472">
        <f>Working!A256</f>
        <v>0</v>
      </c>
      <c r="B52" s="473"/>
      <c r="C52" s="473"/>
      <c r="D52" s="473"/>
      <c r="E52" s="473"/>
      <c r="F52" s="473"/>
      <c r="G52" s="473"/>
      <c r="H52" s="473"/>
      <c r="I52" s="473"/>
      <c r="J52" s="473"/>
      <c r="K52" s="473"/>
      <c r="L52" s="473"/>
      <c r="M52" s="473"/>
      <c r="N52" s="473"/>
      <c r="O52" s="474"/>
    </row>
    <row r="53" spans="1:17" ht="60" customHeight="1" x14ac:dyDescent="0.35">
      <c r="A53" s="472">
        <f>Working!A257</f>
        <v>0</v>
      </c>
      <c r="B53" s="473"/>
      <c r="C53" s="473"/>
      <c r="D53" s="473"/>
      <c r="E53" s="473"/>
      <c r="F53" s="473"/>
      <c r="G53" s="473"/>
      <c r="H53" s="473"/>
      <c r="I53" s="473"/>
      <c r="J53" s="473"/>
      <c r="K53" s="473"/>
      <c r="L53" s="473"/>
      <c r="M53" s="473"/>
      <c r="N53" s="473"/>
      <c r="O53" s="474"/>
    </row>
    <row r="54" spans="1:17" ht="60" customHeight="1" x14ac:dyDescent="0.35">
      <c r="A54" s="472">
        <f>Working!A258</f>
        <v>0</v>
      </c>
      <c r="B54" s="473"/>
      <c r="C54" s="473"/>
      <c r="D54" s="473"/>
      <c r="E54" s="473"/>
      <c r="F54" s="473"/>
      <c r="G54" s="473"/>
      <c r="H54" s="473"/>
      <c r="I54" s="473"/>
      <c r="J54" s="473"/>
      <c r="K54" s="473"/>
      <c r="L54" s="473"/>
      <c r="M54" s="473"/>
      <c r="N54" s="473"/>
      <c r="O54" s="474"/>
      <c r="Q54" s="1"/>
    </row>
    <row r="55" spans="1:17" ht="60" customHeight="1" x14ac:dyDescent="0.35">
      <c r="A55" s="472">
        <f>Working!A259</f>
        <v>0</v>
      </c>
      <c r="B55" s="473"/>
      <c r="C55" s="473"/>
      <c r="D55" s="473"/>
      <c r="E55" s="473"/>
      <c r="F55" s="473"/>
      <c r="G55" s="473"/>
      <c r="H55" s="473"/>
      <c r="I55" s="473"/>
      <c r="J55" s="473"/>
      <c r="K55" s="473"/>
      <c r="L55" s="473"/>
      <c r="M55" s="473"/>
      <c r="N55" s="473"/>
      <c r="O55" s="474"/>
    </row>
    <row r="56" spans="1:17" ht="60" customHeight="1" x14ac:dyDescent="0.35">
      <c r="A56" s="472">
        <f>Working!A260</f>
        <v>0</v>
      </c>
      <c r="B56" s="473"/>
      <c r="C56" s="473"/>
      <c r="D56" s="473"/>
      <c r="E56" s="473"/>
      <c r="F56" s="473"/>
      <c r="G56" s="473"/>
      <c r="H56" s="473"/>
      <c r="I56" s="473"/>
      <c r="J56" s="473"/>
      <c r="K56" s="473"/>
      <c r="L56" s="473"/>
      <c r="M56" s="473"/>
      <c r="N56" s="473"/>
      <c r="O56" s="474"/>
      <c r="Q56" s="1"/>
    </row>
    <row r="57" spans="1:17" ht="60" customHeight="1" x14ac:dyDescent="0.35">
      <c r="A57" s="472">
        <f>Working!A261</f>
        <v>0</v>
      </c>
      <c r="B57" s="473"/>
      <c r="C57" s="473"/>
      <c r="D57" s="473"/>
      <c r="E57" s="473"/>
      <c r="F57" s="473"/>
      <c r="G57" s="473"/>
      <c r="H57" s="473"/>
      <c r="I57" s="473"/>
      <c r="J57" s="473"/>
      <c r="K57" s="473"/>
      <c r="L57" s="473"/>
      <c r="M57" s="473"/>
      <c r="N57" s="473"/>
      <c r="O57" s="474"/>
    </row>
    <row r="58" spans="1:17" ht="60" customHeight="1" x14ac:dyDescent="0.35">
      <c r="A58" s="463">
        <f>Working!A262</f>
        <v>0</v>
      </c>
      <c r="B58" s="475"/>
      <c r="C58" s="475"/>
      <c r="D58" s="475"/>
      <c r="E58" s="475"/>
      <c r="F58" s="475"/>
      <c r="G58" s="475"/>
      <c r="H58" s="475"/>
      <c r="I58" s="475"/>
      <c r="J58" s="475"/>
      <c r="K58" s="475"/>
      <c r="L58" s="475"/>
      <c r="M58" s="475"/>
      <c r="N58" s="475"/>
      <c r="O58" s="476"/>
      <c r="Q58" s="1"/>
    </row>
    <row r="59" spans="1:17" ht="27" customHeight="1" x14ac:dyDescent="0.35">
      <c r="A59" s="502"/>
      <c r="B59" s="502"/>
      <c r="C59" s="502"/>
      <c r="D59" s="502"/>
      <c r="E59" s="502"/>
      <c r="F59" s="502"/>
      <c r="G59" s="502"/>
      <c r="H59" s="502"/>
      <c r="I59" s="502"/>
      <c r="J59" s="502"/>
      <c r="K59" s="502"/>
      <c r="L59" s="502"/>
      <c r="M59" s="502"/>
      <c r="N59" s="502"/>
      <c r="O59" s="502"/>
    </row>
    <row r="60" spans="1:17" ht="27" customHeight="1" thickBot="1" x14ac:dyDescent="0.45">
      <c r="A60" s="505" t="s">
        <v>514</v>
      </c>
      <c r="B60" s="506"/>
      <c r="C60" s="506"/>
      <c r="D60" s="506"/>
      <c r="E60" s="506"/>
      <c r="F60" s="506"/>
      <c r="G60" s="506"/>
      <c r="H60" s="506"/>
      <c r="I60" s="506"/>
      <c r="J60" s="96">
        <f>L4+L6+L8+L10+L12+L16+L18+L20+L23+L25+L27+L29+L31+L33+L35+L37+L40+L42+L44+L46+L48</f>
        <v>115</v>
      </c>
      <c r="K60" s="440"/>
      <c r="L60" s="440"/>
      <c r="M60" s="440"/>
      <c r="N60" s="440"/>
      <c r="O60" s="440"/>
    </row>
    <row r="61" spans="1:17" ht="27" customHeight="1" thickBot="1" x14ac:dyDescent="0.45">
      <c r="A61" s="452" t="s">
        <v>490</v>
      </c>
      <c r="B61" s="452"/>
      <c r="C61" s="452"/>
      <c r="D61" s="90" t="s">
        <v>491</v>
      </c>
      <c r="E61" s="91">
        <v>185</v>
      </c>
      <c r="F61" s="117"/>
      <c r="G61" s="455" t="s">
        <v>492</v>
      </c>
      <c r="H61" s="455"/>
      <c r="I61" s="470"/>
      <c r="J61" s="470"/>
      <c r="K61" s="470"/>
      <c r="L61" s="470"/>
      <c r="M61" s="470"/>
      <c r="N61" s="470"/>
      <c r="O61" s="470"/>
    </row>
    <row r="62" spans="1:17" ht="36" customHeight="1" thickBot="1" x14ac:dyDescent="0.45">
      <c r="A62" s="451" t="s">
        <v>493</v>
      </c>
      <c r="B62" s="451"/>
      <c r="C62" s="451"/>
      <c r="D62" s="90" t="s">
        <v>491</v>
      </c>
      <c r="E62" s="92">
        <f>N6+N8+N10+N12+N18+N20+N23+N25+N27+N29+N31+N35+N37+N40+N44+N46</f>
        <v>65</v>
      </c>
      <c r="F62" s="117"/>
      <c r="G62" s="455" t="s">
        <v>494</v>
      </c>
      <c r="H62" s="455"/>
      <c r="I62" s="455"/>
      <c r="J62" s="455"/>
      <c r="K62" s="455"/>
      <c r="L62" s="455"/>
      <c r="M62" s="455"/>
      <c r="N62" s="455"/>
      <c r="O62" s="455"/>
    </row>
    <row r="63" spans="1:17" ht="27" customHeight="1" thickBot="1" x14ac:dyDescent="0.45">
      <c r="A63" s="451" t="s">
        <v>495</v>
      </c>
      <c r="B63" s="451"/>
      <c r="C63" s="451"/>
      <c r="D63" s="90" t="s">
        <v>491</v>
      </c>
      <c r="E63" s="93">
        <f>E61-E62</f>
        <v>120</v>
      </c>
      <c r="F63" s="117"/>
      <c r="G63" s="455" t="s">
        <v>496</v>
      </c>
      <c r="H63" s="455"/>
      <c r="I63" s="455"/>
      <c r="J63" s="455"/>
      <c r="K63" s="455"/>
      <c r="L63" s="455"/>
      <c r="M63" s="455"/>
      <c r="N63" s="455"/>
      <c r="O63" s="455"/>
    </row>
    <row r="64" spans="1:17" ht="15" customHeight="1" x14ac:dyDescent="0.4">
      <c r="A64" s="469" t="s">
        <v>497</v>
      </c>
      <c r="B64" s="469"/>
      <c r="C64" s="469"/>
      <c r="D64" s="440"/>
      <c r="E64" s="440"/>
      <c r="F64" s="440"/>
      <c r="G64" s="454" t="s">
        <v>498</v>
      </c>
      <c r="H64" s="454"/>
      <c r="I64" s="454"/>
      <c r="J64" s="454"/>
      <c r="K64" s="454"/>
      <c r="L64" s="454"/>
      <c r="M64" s="454"/>
      <c r="N64" s="454"/>
      <c r="O64" s="454"/>
    </row>
    <row r="65" spans="1:15" ht="18" customHeight="1" thickBot="1" x14ac:dyDescent="0.45">
      <c r="A65" s="451" t="s">
        <v>499</v>
      </c>
      <c r="B65" s="451"/>
      <c r="C65" s="451"/>
      <c r="D65" s="90" t="s">
        <v>491</v>
      </c>
      <c r="E65" s="91">
        <f>E63*0.8</f>
        <v>96</v>
      </c>
      <c r="F65" s="117"/>
      <c r="G65" s="455"/>
      <c r="H65" s="455"/>
      <c r="I65" s="455"/>
      <c r="J65" s="455"/>
      <c r="K65" s="455"/>
      <c r="L65" s="455"/>
      <c r="M65" s="455"/>
      <c r="N65" s="455"/>
      <c r="O65" s="455"/>
    </row>
    <row r="66" spans="1:15" ht="13.15" x14ac:dyDescent="0.4">
      <c r="A66" s="440"/>
      <c r="B66" s="440"/>
      <c r="C66" s="440"/>
      <c r="D66" s="440"/>
      <c r="E66" s="440"/>
      <c r="F66" s="440"/>
      <c r="G66" s="440"/>
      <c r="H66" s="440"/>
      <c r="I66" s="440"/>
      <c r="J66" s="440"/>
      <c r="K66" s="440"/>
      <c r="L66" s="440"/>
      <c r="M66" s="440"/>
      <c r="N66" s="440"/>
      <c r="O66" s="440"/>
    </row>
    <row r="67" spans="1:15" ht="15" x14ac:dyDescent="0.4">
      <c r="A67" s="440"/>
      <c r="B67" s="440"/>
      <c r="C67" s="456"/>
      <c r="D67" s="94" t="str">
        <f>IF(J60&gt;=E65, "✓", "")</f>
        <v>✓</v>
      </c>
      <c r="E67" s="90" t="s">
        <v>500</v>
      </c>
      <c r="F67" s="451"/>
      <c r="G67" s="457"/>
      <c r="H67" s="94" t="str">
        <f>IF(AND(J60&lt;E65, OR(L48=10,M48=10)), "✓", "")</f>
        <v/>
      </c>
      <c r="I67" s="451" t="s">
        <v>501</v>
      </c>
      <c r="J67" s="451"/>
      <c r="K67" s="452" t="s">
        <v>502</v>
      </c>
      <c r="L67" s="452"/>
      <c r="M67" s="452"/>
      <c r="N67" s="452"/>
      <c r="O67" s="452"/>
    </row>
    <row r="68" spans="1:15" ht="13.15" x14ac:dyDescent="0.4">
      <c r="A68" s="450"/>
      <c r="B68" s="450"/>
      <c r="C68" s="450"/>
      <c r="D68" s="450"/>
      <c r="E68" s="450"/>
      <c r="F68" s="450"/>
      <c r="G68" s="450"/>
      <c r="H68" s="450"/>
      <c r="I68" s="450"/>
      <c r="J68" s="450"/>
      <c r="K68" s="450"/>
      <c r="L68" s="450"/>
      <c r="M68" s="450"/>
      <c r="N68" s="450"/>
      <c r="O68" s="450"/>
    </row>
    <row r="69" spans="1:15" ht="13.15" x14ac:dyDescent="0.4">
      <c r="A69" s="485" t="s">
        <v>509</v>
      </c>
      <c r="B69" s="486"/>
      <c r="C69" s="486"/>
      <c r="D69" s="486"/>
      <c r="E69" s="486"/>
      <c r="F69" s="486"/>
      <c r="G69" s="486"/>
      <c r="H69" s="486"/>
      <c r="I69" s="486"/>
      <c r="J69" s="486"/>
      <c r="K69" s="486"/>
      <c r="L69" s="486"/>
      <c r="M69" s="486"/>
      <c r="N69" s="486"/>
      <c r="O69" s="487"/>
    </row>
    <row r="70" spans="1:15" ht="13.15" x14ac:dyDescent="0.4">
      <c r="A70" s="488" t="s">
        <v>510</v>
      </c>
      <c r="B70" s="435"/>
      <c r="C70" s="435"/>
      <c r="D70" s="435"/>
      <c r="E70" s="435"/>
      <c r="F70" s="435"/>
      <c r="G70" s="435"/>
      <c r="H70" s="435"/>
      <c r="I70" s="435"/>
      <c r="J70" s="435"/>
      <c r="K70" s="435"/>
      <c r="L70" s="435"/>
      <c r="M70" s="435"/>
      <c r="N70" s="435"/>
      <c r="O70" s="489"/>
    </row>
    <row r="71" spans="1:15" ht="13.15" x14ac:dyDescent="0.4">
      <c r="A71" s="488" t="s">
        <v>511</v>
      </c>
      <c r="B71" s="435"/>
      <c r="C71" s="435"/>
      <c r="D71" s="435"/>
      <c r="E71" s="435"/>
      <c r="F71" s="435"/>
      <c r="G71" s="435"/>
      <c r="H71" s="435"/>
      <c r="I71" s="435"/>
      <c r="J71" s="435"/>
      <c r="K71" s="435"/>
      <c r="L71" s="435"/>
      <c r="M71" s="435"/>
      <c r="N71" s="435"/>
      <c r="O71" s="489"/>
    </row>
    <row r="72" spans="1:15" ht="13.15" x14ac:dyDescent="0.4">
      <c r="A72" s="490" t="s">
        <v>512</v>
      </c>
      <c r="B72" s="491"/>
      <c r="C72" s="491"/>
      <c r="D72" s="491"/>
      <c r="E72" s="491"/>
      <c r="F72" s="491"/>
      <c r="G72" s="491"/>
      <c r="H72" s="491"/>
      <c r="I72" s="491"/>
      <c r="J72" s="491"/>
      <c r="K72" s="491"/>
      <c r="L72" s="491"/>
      <c r="M72" s="491"/>
      <c r="N72" s="491"/>
      <c r="O72" s="492"/>
    </row>
    <row r="73" spans="1:15" ht="13.15" x14ac:dyDescent="0.4">
      <c r="A73" s="97"/>
      <c r="B73" s="117"/>
      <c r="C73" s="117"/>
      <c r="D73" s="117"/>
      <c r="E73" s="117"/>
      <c r="F73" s="117"/>
      <c r="G73" s="117"/>
      <c r="H73" s="117"/>
      <c r="I73" s="117"/>
      <c r="J73" s="117"/>
      <c r="K73" s="117"/>
      <c r="L73" s="117"/>
      <c r="M73" s="117"/>
      <c r="N73" s="117"/>
      <c r="O73" s="117"/>
    </row>
    <row r="74" spans="1:15" ht="13.15" x14ac:dyDescent="0.4">
      <c r="A74" s="97"/>
      <c r="B74" s="117"/>
      <c r="C74" s="117"/>
      <c r="D74" s="117"/>
      <c r="E74" s="117"/>
      <c r="F74" s="117"/>
      <c r="G74" s="117"/>
      <c r="H74" s="117"/>
      <c r="I74" s="117"/>
      <c r="J74" s="117"/>
      <c r="K74" s="117"/>
      <c r="L74" s="117"/>
      <c r="M74" s="117"/>
      <c r="N74" s="117"/>
      <c r="O74" s="117"/>
    </row>
    <row r="75" spans="1:15" ht="13.15" x14ac:dyDescent="0.4">
      <c r="A75" s="97"/>
      <c r="B75" s="117"/>
      <c r="C75" s="117"/>
      <c r="D75" s="117"/>
      <c r="E75" s="117"/>
      <c r="F75" s="117"/>
      <c r="G75" s="117"/>
      <c r="H75" s="117"/>
      <c r="I75" s="117"/>
      <c r="J75" s="117"/>
      <c r="K75" s="117"/>
      <c r="L75" s="117"/>
      <c r="M75" s="117"/>
      <c r="N75" s="117"/>
      <c r="O75" s="117"/>
    </row>
  </sheetData>
  <sheetProtection algorithmName="SHA-512" hashValue="sEZvoyxaqT2vrxsh1BWGaolMkpl+7U+GFNlbgipu2zaZgG8cEKuoogPOY1AE8ByRbn57t4d+/8i+UlvUi/eXvw==" saltValue="jW1Xseo1qsUsaVglMHcNDw==" spinCount="100000" sheet="1" objects="1" scenarios="1"/>
  <mergeCells count="82">
    <mergeCell ref="A62:C62"/>
    <mergeCell ref="G62:O62"/>
    <mergeCell ref="A71:O71"/>
    <mergeCell ref="A72:O72"/>
    <mergeCell ref="A64:C64"/>
    <mergeCell ref="D64:F64"/>
    <mergeCell ref="G64:O64"/>
    <mergeCell ref="A65:C65"/>
    <mergeCell ref="G65:O65"/>
    <mergeCell ref="A66:O66"/>
    <mergeCell ref="A67:C67"/>
    <mergeCell ref="F67:G67"/>
    <mergeCell ref="I67:J67"/>
    <mergeCell ref="K67:O67"/>
    <mergeCell ref="A68:O68"/>
    <mergeCell ref="A69:O69"/>
    <mergeCell ref="B13:O13"/>
    <mergeCell ref="B31:J31"/>
    <mergeCell ref="B35:J35"/>
    <mergeCell ref="A39:J39"/>
    <mergeCell ref="A70:O70"/>
    <mergeCell ref="A56:O56"/>
    <mergeCell ref="A57:O57"/>
    <mergeCell ref="A58:O58"/>
    <mergeCell ref="A54:O54"/>
    <mergeCell ref="A55:O55"/>
    <mergeCell ref="A60:I60"/>
    <mergeCell ref="K60:O60"/>
    <mergeCell ref="A61:C61"/>
    <mergeCell ref="G61:O61"/>
    <mergeCell ref="A63:C63"/>
    <mergeCell ref="G63:O63"/>
    <mergeCell ref="B25:J25"/>
    <mergeCell ref="A22:J22"/>
    <mergeCell ref="B17:O17"/>
    <mergeCell ref="A15:J15"/>
    <mergeCell ref="A14:O14"/>
    <mergeCell ref="B16:J16"/>
    <mergeCell ref="A1:O1"/>
    <mergeCell ref="A2:O2"/>
    <mergeCell ref="B8:J8"/>
    <mergeCell ref="B10:J10"/>
    <mergeCell ref="B12:J12"/>
    <mergeCell ref="A3:J3"/>
    <mergeCell ref="B6:J6"/>
    <mergeCell ref="B9:O9"/>
    <mergeCell ref="B11:O11"/>
    <mergeCell ref="B7:O7"/>
    <mergeCell ref="B4:J4"/>
    <mergeCell ref="B5:O5"/>
    <mergeCell ref="A59:O59"/>
    <mergeCell ref="B44:J44"/>
    <mergeCell ref="B33:J33"/>
    <mergeCell ref="B42:J42"/>
    <mergeCell ref="B37:J37"/>
    <mergeCell ref="B34:O34"/>
    <mergeCell ref="B36:O36"/>
    <mergeCell ref="B41:O41"/>
    <mergeCell ref="B38:O38"/>
    <mergeCell ref="B43:O43"/>
    <mergeCell ref="B45:O45"/>
    <mergeCell ref="B47:O47"/>
    <mergeCell ref="B40:J40"/>
    <mergeCell ref="A50:O50"/>
    <mergeCell ref="B48:J48"/>
    <mergeCell ref="B46:J46"/>
    <mergeCell ref="A51:O51"/>
    <mergeCell ref="A52:O52"/>
    <mergeCell ref="A53:O53"/>
    <mergeCell ref="B18:J18"/>
    <mergeCell ref="B20:J20"/>
    <mergeCell ref="B23:J23"/>
    <mergeCell ref="B32:O32"/>
    <mergeCell ref="B27:J27"/>
    <mergeCell ref="B28:O28"/>
    <mergeCell ref="B30:O30"/>
    <mergeCell ref="B19:O19"/>
    <mergeCell ref="B21:O21"/>
    <mergeCell ref="B24:O24"/>
    <mergeCell ref="B26:O26"/>
    <mergeCell ref="B29:J29"/>
    <mergeCell ref="B49:O49"/>
  </mergeCells>
  <phoneticPr fontId="10" type="noConversion"/>
  <dataValidations disablePrompts="1" count="1">
    <dataValidation type="list" allowBlank="1" showInputMessage="1" showErrorMessage="1" sqref="H67 D67" xr:uid="{00000000-0002-0000-0500-000000000000}">
      <formula1>"✓, ----"</formula1>
    </dataValidation>
  </dataValidations>
  <pageMargins left="0.7" right="0.7" top="0.75" bottom="0.75" header="0.3" footer="0.3"/>
  <pageSetup scale="93" firstPageNumber="11"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21" max="16383" man="1"/>
    <brk id="38" max="14"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indexed="43"/>
    <pageSetUpPr fitToPage="1"/>
  </sheetPr>
  <dimension ref="A1:O108"/>
  <sheetViews>
    <sheetView showZeros="0" view="pageLayout" topLeftCell="A79" zoomScaleNormal="90" workbookViewId="0">
      <selection activeCell="A38" sqref="A38:Q38"/>
    </sheetView>
  </sheetViews>
  <sheetFormatPr defaultColWidth="9.19921875" defaultRowHeight="12.75" x14ac:dyDescent="0.35"/>
  <cols>
    <col min="1" max="15" width="6.53125" style="17" customWidth="1"/>
    <col min="16" max="16384" width="9.19921875" style="17"/>
  </cols>
  <sheetData>
    <row r="1" spans="1:15" ht="30" customHeight="1" x14ac:dyDescent="0.55000000000000004">
      <c r="A1" s="537" t="s">
        <v>243</v>
      </c>
      <c r="B1" s="547"/>
      <c r="C1" s="547"/>
      <c r="D1" s="547"/>
      <c r="E1" s="547"/>
      <c r="F1" s="547"/>
      <c r="G1" s="547"/>
      <c r="H1" s="547"/>
      <c r="I1" s="547"/>
      <c r="J1" s="547"/>
      <c r="K1" s="547"/>
      <c r="L1" s="547"/>
      <c r="M1" s="547"/>
      <c r="N1" s="547"/>
      <c r="O1" s="547"/>
    </row>
    <row r="2" spans="1:15" ht="30" customHeight="1" x14ac:dyDescent="0.35">
      <c r="A2" s="546" t="s">
        <v>244</v>
      </c>
      <c r="B2" s="546"/>
      <c r="C2" s="546"/>
      <c r="D2" s="546"/>
      <c r="E2" s="546"/>
      <c r="F2" s="546"/>
      <c r="G2" s="546"/>
      <c r="H2" s="546"/>
      <c r="I2" s="546"/>
      <c r="J2" s="546"/>
      <c r="K2" s="546"/>
      <c r="L2" s="546"/>
      <c r="M2" s="546"/>
      <c r="N2" s="546"/>
      <c r="O2" s="546"/>
    </row>
    <row r="3" spans="1:15" s="18" customFormat="1" ht="13.5" x14ac:dyDescent="0.35">
      <c r="A3" s="533" t="s">
        <v>73</v>
      </c>
      <c r="B3" s="533"/>
      <c r="C3" s="533"/>
      <c r="D3" s="533"/>
      <c r="E3" s="533"/>
      <c r="F3" s="533"/>
      <c r="G3" s="533"/>
      <c r="H3" s="533"/>
      <c r="I3" s="533"/>
      <c r="J3" s="533"/>
      <c r="K3" s="98" t="s">
        <v>74</v>
      </c>
      <c r="L3" s="176" t="s">
        <v>10</v>
      </c>
      <c r="M3" s="176" t="s">
        <v>75</v>
      </c>
      <c r="N3" s="176" t="s">
        <v>45</v>
      </c>
      <c r="O3" s="176" t="s">
        <v>76</v>
      </c>
    </row>
    <row r="4" spans="1:15" ht="45" customHeight="1" x14ac:dyDescent="0.35">
      <c r="A4" s="99" t="s">
        <v>245</v>
      </c>
      <c r="B4" s="534" t="s">
        <v>246</v>
      </c>
      <c r="C4" s="535"/>
      <c r="D4" s="535"/>
      <c r="E4" s="535"/>
      <c r="F4" s="535"/>
      <c r="G4" s="535"/>
      <c r="H4" s="535"/>
      <c r="I4" s="535"/>
      <c r="J4" s="535"/>
      <c r="K4" s="100">
        <v>5</v>
      </c>
      <c r="L4" s="100">
        <f>Working!L268</f>
        <v>0</v>
      </c>
      <c r="M4" s="100">
        <f>Working!M268</f>
        <v>0</v>
      </c>
      <c r="N4" s="100">
        <f>Working!N268</f>
        <v>0</v>
      </c>
      <c r="O4" s="100"/>
    </row>
    <row r="5" spans="1:15" ht="30" customHeight="1" x14ac:dyDescent="0.35">
      <c r="A5" s="101"/>
      <c r="B5" s="526">
        <f>Working!B269</f>
        <v>0</v>
      </c>
      <c r="C5" s="542"/>
      <c r="D5" s="542"/>
      <c r="E5" s="542"/>
      <c r="F5" s="542"/>
      <c r="G5" s="542"/>
      <c r="H5" s="542"/>
      <c r="I5" s="542"/>
      <c r="J5" s="542"/>
      <c r="K5" s="542"/>
      <c r="L5" s="542"/>
      <c r="M5" s="542"/>
      <c r="N5" s="542"/>
      <c r="O5" s="542"/>
    </row>
    <row r="6" spans="1:15" ht="30" customHeight="1" x14ac:dyDescent="0.35">
      <c r="A6" s="99" t="s">
        <v>247</v>
      </c>
      <c r="B6" s="534" t="s">
        <v>248</v>
      </c>
      <c r="C6" s="535"/>
      <c r="D6" s="535"/>
      <c r="E6" s="535"/>
      <c r="F6" s="535"/>
      <c r="G6" s="535"/>
      <c r="H6" s="535"/>
      <c r="I6" s="535"/>
      <c r="J6" s="535"/>
      <c r="K6" s="100">
        <v>5</v>
      </c>
      <c r="L6" s="100">
        <f>Working!L270</f>
        <v>0</v>
      </c>
      <c r="M6" s="100">
        <f>Working!M270</f>
        <v>0</v>
      </c>
      <c r="N6" s="102"/>
      <c r="O6" s="100"/>
    </row>
    <row r="7" spans="1:15" ht="30" customHeight="1" x14ac:dyDescent="0.35">
      <c r="A7" s="101"/>
      <c r="B7" s="526">
        <f>Working!B271</f>
        <v>0</v>
      </c>
      <c r="C7" s="542"/>
      <c r="D7" s="542"/>
      <c r="E7" s="542"/>
      <c r="F7" s="542"/>
      <c r="G7" s="542"/>
      <c r="H7" s="542"/>
      <c r="I7" s="542"/>
      <c r="J7" s="542"/>
      <c r="K7" s="542"/>
      <c r="L7" s="542"/>
      <c r="M7" s="542"/>
      <c r="N7" s="542"/>
      <c r="O7" s="542"/>
    </row>
    <row r="8" spans="1:15" ht="30" customHeight="1" x14ac:dyDescent="0.35">
      <c r="A8" s="546" t="s">
        <v>249</v>
      </c>
      <c r="B8" s="546"/>
      <c r="C8" s="546"/>
      <c r="D8" s="546"/>
      <c r="E8" s="546"/>
      <c r="F8" s="546"/>
      <c r="G8" s="546"/>
      <c r="H8" s="546"/>
      <c r="I8" s="546"/>
      <c r="J8" s="546"/>
      <c r="K8" s="546"/>
      <c r="L8" s="546"/>
      <c r="M8" s="546"/>
      <c r="N8" s="546"/>
      <c r="O8" s="546"/>
    </row>
    <row r="9" spans="1:15" s="18" customFormat="1" ht="13.5" x14ac:dyDescent="0.35">
      <c r="A9" s="533" t="s">
        <v>73</v>
      </c>
      <c r="B9" s="533"/>
      <c r="C9" s="533"/>
      <c r="D9" s="533"/>
      <c r="E9" s="533"/>
      <c r="F9" s="533"/>
      <c r="G9" s="533"/>
      <c r="H9" s="533"/>
      <c r="I9" s="533"/>
      <c r="J9" s="533"/>
      <c r="K9" s="98" t="s">
        <v>74</v>
      </c>
      <c r="L9" s="176" t="s">
        <v>10</v>
      </c>
      <c r="M9" s="176" t="s">
        <v>75</v>
      </c>
      <c r="N9" s="176" t="s">
        <v>45</v>
      </c>
      <c r="O9" s="176" t="s">
        <v>76</v>
      </c>
    </row>
    <row r="10" spans="1:15" s="18" customFormat="1" ht="33" customHeight="1" x14ac:dyDescent="0.35">
      <c r="A10" s="99" t="s">
        <v>250</v>
      </c>
      <c r="B10" s="534" t="s">
        <v>251</v>
      </c>
      <c r="C10" s="535"/>
      <c r="D10" s="535"/>
      <c r="E10" s="535"/>
      <c r="F10" s="535"/>
      <c r="G10" s="535"/>
      <c r="H10" s="535"/>
      <c r="I10" s="535"/>
      <c r="J10" s="535"/>
      <c r="K10" s="100">
        <v>15</v>
      </c>
      <c r="L10" s="100">
        <f>Working!L274</f>
        <v>0</v>
      </c>
      <c r="M10" s="100">
        <f>Working!M274</f>
        <v>0</v>
      </c>
      <c r="N10" s="100">
        <f>Working!N274</f>
        <v>0</v>
      </c>
      <c r="O10" s="100" t="s">
        <v>96</v>
      </c>
    </row>
    <row r="11" spans="1:15" s="18" customFormat="1" ht="30" customHeight="1" x14ac:dyDescent="0.35">
      <c r="A11" s="101"/>
      <c r="B11" s="526">
        <f>Working!B275</f>
        <v>0</v>
      </c>
      <c r="C11" s="542"/>
      <c r="D11" s="542"/>
      <c r="E11" s="542"/>
      <c r="F11" s="542"/>
      <c r="G11" s="542"/>
      <c r="H11" s="542"/>
      <c r="I11" s="542"/>
      <c r="J11" s="542"/>
      <c r="K11" s="542"/>
      <c r="L11" s="542"/>
      <c r="M11" s="542"/>
      <c r="N11" s="542"/>
      <c r="O11" s="542"/>
    </row>
    <row r="12" spans="1:15" s="18" customFormat="1" ht="45" customHeight="1" x14ac:dyDescent="0.35">
      <c r="A12" s="99" t="s">
        <v>252</v>
      </c>
      <c r="B12" s="534" t="s">
        <v>253</v>
      </c>
      <c r="C12" s="535"/>
      <c r="D12" s="535"/>
      <c r="E12" s="535"/>
      <c r="F12" s="535"/>
      <c r="G12" s="535"/>
      <c r="H12" s="535"/>
      <c r="I12" s="535"/>
      <c r="J12" s="535"/>
      <c r="K12" s="100">
        <v>10</v>
      </c>
      <c r="L12" s="100">
        <f>Working!L276</f>
        <v>0</v>
      </c>
      <c r="M12" s="100">
        <f>Working!M276</f>
        <v>0</v>
      </c>
      <c r="N12" s="100">
        <f>Working!N276</f>
        <v>0</v>
      </c>
      <c r="O12" s="100" t="s">
        <v>79</v>
      </c>
    </row>
    <row r="13" spans="1:15" s="18" customFormat="1" ht="30" customHeight="1" x14ac:dyDescent="0.35">
      <c r="A13" s="101"/>
      <c r="B13" s="526">
        <f>Working!B277</f>
        <v>0</v>
      </c>
      <c r="C13" s="542"/>
      <c r="D13" s="542"/>
      <c r="E13" s="542"/>
      <c r="F13" s="542"/>
      <c r="G13" s="542"/>
      <c r="H13" s="542"/>
      <c r="I13" s="542"/>
      <c r="J13" s="542"/>
      <c r="K13" s="542"/>
      <c r="L13" s="542"/>
      <c r="M13" s="542"/>
      <c r="N13" s="542"/>
      <c r="O13" s="542"/>
    </row>
    <row r="14" spans="1:15" s="18" customFormat="1" ht="30" customHeight="1" x14ac:dyDescent="0.35">
      <c r="A14" s="99" t="s">
        <v>254</v>
      </c>
      <c r="B14" s="534" t="s">
        <v>255</v>
      </c>
      <c r="C14" s="535"/>
      <c r="D14" s="535"/>
      <c r="E14" s="535"/>
      <c r="F14" s="535"/>
      <c r="G14" s="535"/>
      <c r="H14" s="535"/>
      <c r="I14" s="535"/>
      <c r="J14" s="535"/>
      <c r="K14" s="100">
        <v>10</v>
      </c>
      <c r="L14" s="100">
        <f>Working!L278</f>
        <v>0</v>
      </c>
      <c r="M14" s="100">
        <f>Working!M278</f>
        <v>0</v>
      </c>
      <c r="N14" s="100">
        <f>Working!N278</f>
        <v>0</v>
      </c>
      <c r="O14" s="100" t="s">
        <v>79</v>
      </c>
    </row>
    <row r="15" spans="1:15" s="18" customFormat="1" ht="30" customHeight="1" x14ac:dyDescent="0.35">
      <c r="A15" s="101"/>
      <c r="B15" s="526">
        <f>Working!B279</f>
        <v>0</v>
      </c>
      <c r="C15" s="542"/>
      <c r="D15" s="542"/>
      <c r="E15" s="542"/>
      <c r="F15" s="542"/>
      <c r="G15" s="542"/>
      <c r="H15" s="542"/>
      <c r="I15" s="542"/>
      <c r="J15" s="542"/>
      <c r="K15" s="542"/>
      <c r="L15" s="542"/>
      <c r="M15" s="542"/>
      <c r="N15" s="542"/>
      <c r="O15" s="542"/>
    </row>
    <row r="16" spans="1:15" s="18" customFormat="1" ht="45" customHeight="1" x14ac:dyDescent="0.35">
      <c r="A16" s="99" t="s">
        <v>256</v>
      </c>
      <c r="B16" s="534" t="s">
        <v>257</v>
      </c>
      <c r="C16" s="535"/>
      <c r="D16" s="535"/>
      <c r="E16" s="535"/>
      <c r="F16" s="535"/>
      <c r="G16" s="535"/>
      <c r="H16" s="535"/>
      <c r="I16" s="535"/>
      <c r="J16" s="535"/>
      <c r="K16" s="100">
        <v>10</v>
      </c>
      <c r="L16" s="100">
        <f>Working!L280</f>
        <v>0</v>
      </c>
      <c r="M16" s="100">
        <f>Working!M280</f>
        <v>0</v>
      </c>
      <c r="N16" s="100">
        <f>Working!N280</f>
        <v>0</v>
      </c>
      <c r="O16" s="100" t="s">
        <v>79</v>
      </c>
    </row>
    <row r="17" spans="1:15" s="18" customFormat="1" ht="30" customHeight="1" x14ac:dyDescent="0.35">
      <c r="A17" s="101"/>
      <c r="B17" s="526">
        <f>Working!B281</f>
        <v>0</v>
      </c>
      <c r="C17" s="542"/>
      <c r="D17" s="542"/>
      <c r="E17" s="542"/>
      <c r="F17" s="542"/>
      <c r="G17" s="542"/>
      <c r="H17" s="542"/>
      <c r="I17" s="542"/>
      <c r="J17" s="542"/>
      <c r="K17" s="542"/>
      <c r="L17" s="542"/>
      <c r="M17" s="542"/>
      <c r="N17" s="542"/>
      <c r="O17" s="542"/>
    </row>
    <row r="18" spans="1:15" s="18" customFormat="1" ht="45" customHeight="1" x14ac:dyDescent="0.35">
      <c r="A18" s="99" t="s">
        <v>258</v>
      </c>
      <c r="B18" s="534" t="s">
        <v>259</v>
      </c>
      <c r="C18" s="535"/>
      <c r="D18" s="535"/>
      <c r="E18" s="535"/>
      <c r="F18" s="535"/>
      <c r="G18" s="535"/>
      <c r="H18" s="535"/>
      <c r="I18" s="535"/>
      <c r="J18" s="535"/>
      <c r="K18" s="100">
        <v>10</v>
      </c>
      <c r="L18" s="100">
        <f>Working!L282</f>
        <v>0</v>
      </c>
      <c r="M18" s="100">
        <f>Working!M282</f>
        <v>0</v>
      </c>
      <c r="N18" s="100">
        <f>Working!N282</f>
        <v>0</v>
      </c>
      <c r="O18" s="100" t="s">
        <v>79</v>
      </c>
    </row>
    <row r="19" spans="1:15" s="18" customFormat="1" ht="30" customHeight="1" x14ac:dyDescent="0.35">
      <c r="A19" s="101"/>
      <c r="B19" s="526">
        <f>Working!B283</f>
        <v>0</v>
      </c>
      <c r="C19" s="542"/>
      <c r="D19" s="542"/>
      <c r="E19" s="542"/>
      <c r="F19" s="542"/>
      <c r="G19" s="542"/>
      <c r="H19" s="542"/>
      <c r="I19" s="542"/>
      <c r="J19" s="542"/>
      <c r="K19" s="542"/>
      <c r="L19" s="542"/>
      <c r="M19" s="542"/>
      <c r="N19" s="542"/>
      <c r="O19" s="542"/>
    </row>
    <row r="20" spans="1:15" s="18" customFormat="1" ht="15" customHeight="1" x14ac:dyDescent="0.35">
      <c r="A20" s="533" t="s">
        <v>73</v>
      </c>
      <c r="B20" s="533"/>
      <c r="C20" s="533"/>
      <c r="D20" s="533"/>
      <c r="E20" s="533"/>
      <c r="F20" s="533"/>
      <c r="G20" s="533"/>
      <c r="H20" s="533"/>
      <c r="I20" s="533"/>
      <c r="J20" s="533"/>
      <c r="K20" s="98" t="s">
        <v>74</v>
      </c>
      <c r="L20" s="176" t="s">
        <v>10</v>
      </c>
      <c r="M20" s="176" t="s">
        <v>75</v>
      </c>
      <c r="N20" s="176" t="s">
        <v>45</v>
      </c>
      <c r="O20" s="176" t="s">
        <v>76</v>
      </c>
    </row>
    <row r="21" spans="1:15" s="18" customFormat="1" ht="45" customHeight="1" x14ac:dyDescent="0.35">
      <c r="A21" s="99" t="s">
        <v>260</v>
      </c>
      <c r="B21" s="534" t="s">
        <v>261</v>
      </c>
      <c r="C21" s="535"/>
      <c r="D21" s="535"/>
      <c r="E21" s="535"/>
      <c r="F21" s="535"/>
      <c r="G21" s="535"/>
      <c r="H21" s="535"/>
      <c r="I21" s="535"/>
      <c r="J21" s="535"/>
      <c r="K21" s="100">
        <v>15</v>
      </c>
      <c r="L21" s="100">
        <f>Working!L284</f>
        <v>0</v>
      </c>
      <c r="M21" s="100">
        <f>Working!M284</f>
        <v>0</v>
      </c>
      <c r="N21" s="100">
        <f>Working!N284</f>
        <v>0</v>
      </c>
      <c r="O21" s="100" t="s">
        <v>79</v>
      </c>
    </row>
    <row r="22" spans="1:15" s="18" customFormat="1" ht="30" customHeight="1" x14ac:dyDescent="0.35">
      <c r="A22" s="101"/>
      <c r="B22" s="526">
        <f>Working!B285</f>
        <v>0</v>
      </c>
      <c r="C22" s="542"/>
      <c r="D22" s="542"/>
      <c r="E22" s="542"/>
      <c r="F22" s="542"/>
      <c r="G22" s="542"/>
      <c r="H22" s="542"/>
      <c r="I22" s="542"/>
      <c r="J22" s="542"/>
      <c r="K22" s="542"/>
      <c r="L22" s="542"/>
      <c r="M22" s="542"/>
      <c r="N22" s="542"/>
      <c r="O22" s="542"/>
    </row>
    <row r="23" spans="1:15" s="18" customFormat="1" ht="30" customHeight="1" x14ac:dyDescent="0.35">
      <c r="A23" s="99" t="s">
        <v>262</v>
      </c>
      <c r="B23" s="534" t="s">
        <v>263</v>
      </c>
      <c r="C23" s="535"/>
      <c r="D23" s="535"/>
      <c r="E23" s="535"/>
      <c r="F23" s="535"/>
      <c r="G23" s="535"/>
      <c r="H23" s="535"/>
      <c r="I23" s="535"/>
      <c r="J23" s="535"/>
      <c r="K23" s="100">
        <v>10</v>
      </c>
      <c r="L23" s="100">
        <f>Working!L286</f>
        <v>0</v>
      </c>
      <c r="M23" s="100">
        <f>Working!M286</f>
        <v>0</v>
      </c>
      <c r="N23" s="102"/>
      <c r="O23" s="100"/>
    </row>
    <row r="24" spans="1:15" s="18" customFormat="1" ht="30" customHeight="1" x14ac:dyDescent="0.35">
      <c r="A24" s="101"/>
      <c r="B24" s="526">
        <f>Working!B287</f>
        <v>0</v>
      </c>
      <c r="C24" s="542"/>
      <c r="D24" s="542"/>
      <c r="E24" s="542"/>
      <c r="F24" s="542"/>
      <c r="G24" s="542"/>
      <c r="H24" s="542"/>
      <c r="I24" s="542"/>
      <c r="J24" s="542"/>
      <c r="K24" s="542"/>
      <c r="L24" s="542"/>
      <c r="M24" s="542"/>
      <c r="N24" s="542"/>
      <c r="O24" s="542"/>
    </row>
    <row r="25" spans="1:15" s="18" customFormat="1" ht="32.25" customHeight="1" x14ac:dyDescent="0.35">
      <c r="A25" s="99" t="s">
        <v>264</v>
      </c>
      <c r="B25" s="534" t="s">
        <v>265</v>
      </c>
      <c r="C25" s="534"/>
      <c r="D25" s="534"/>
      <c r="E25" s="534"/>
      <c r="F25" s="534"/>
      <c r="G25" s="534"/>
      <c r="H25" s="534"/>
      <c r="I25" s="534"/>
      <c r="J25" s="534"/>
      <c r="K25" s="100">
        <v>15</v>
      </c>
      <c r="L25" s="100">
        <f>Working!L288</f>
        <v>0</v>
      </c>
      <c r="M25" s="100">
        <f>Working!M288</f>
        <v>0</v>
      </c>
      <c r="N25" s="100">
        <f>Working!N288</f>
        <v>0</v>
      </c>
      <c r="O25" s="100" t="s">
        <v>96</v>
      </c>
    </row>
    <row r="26" spans="1:15" s="18" customFormat="1" ht="30" customHeight="1" x14ac:dyDescent="0.35">
      <c r="A26" s="101"/>
      <c r="B26" s="526">
        <f>Working!B289</f>
        <v>0</v>
      </c>
      <c r="C26" s="542"/>
      <c r="D26" s="542"/>
      <c r="E26" s="542"/>
      <c r="F26" s="542"/>
      <c r="G26" s="542"/>
      <c r="H26" s="542"/>
      <c r="I26" s="542"/>
      <c r="J26" s="542"/>
      <c r="K26" s="542"/>
      <c r="L26" s="542"/>
      <c r="M26" s="542"/>
      <c r="N26" s="542"/>
      <c r="O26" s="542"/>
    </row>
    <row r="27" spans="1:15" s="18" customFormat="1" ht="30" customHeight="1" x14ac:dyDescent="0.35">
      <c r="A27" s="99" t="s">
        <v>266</v>
      </c>
      <c r="B27" s="534" t="s">
        <v>267</v>
      </c>
      <c r="C27" s="535"/>
      <c r="D27" s="535"/>
      <c r="E27" s="535"/>
      <c r="F27" s="535"/>
      <c r="G27" s="535"/>
      <c r="H27" s="535"/>
      <c r="I27" s="535"/>
      <c r="J27" s="535"/>
      <c r="K27" s="100">
        <v>10</v>
      </c>
      <c r="L27" s="100">
        <f>Working!L290</f>
        <v>0</v>
      </c>
      <c r="M27" s="100">
        <f>Working!M290</f>
        <v>0</v>
      </c>
      <c r="N27" s="100">
        <f>Working!N290</f>
        <v>0</v>
      </c>
      <c r="O27" s="100" t="s">
        <v>96</v>
      </c>
    </row>
    <row r="28" spans="1:15" ht="30" customHeight="1" x14ac:dyDescent="0.35">
      <c r="A28" s="101"/>
      <c r="B28" s="526">
        <f>Working!B291</f>
        <v>0</v>
      </c>
      <c r="C28" s="542"/>
      <c r="D28" s="542"/>
      <c r="E28" s="542"/>
      <c r="F28" s="542"/>
      <c r="G28" s="542"/>
      <c r="H28" s="542"/>
      <c r="I28" s="542"/>
      <c r="J28" s="542"/>
      <c r="K28" s="542"/>
      <c r="L28" s="542"/>
      <c r="M28" s="542"/>
      <c r="N28" s="542"/>
      <c r="O28" s="542"/>
    </row>
    <row r="29" spans="1:15" ht="5.2" customHeight="1" x14ac:dyDescent="0.4">
      <c r="A29" s="103"/>
      <c r="B29" s="104"/>
      <c r="C29" s="105"/>
      <c r="D29" s="105"/>
      <c r="E29" s="105"/>
      <c r="F29" s="105"/>
      <c r="G29" s="105"/>
      <c r="H29" s="105"/>
      <c r="I29" s="105"/>
      <c r="J29" s="105"/>
      <c r="K29" s="105"/>
      <c r="L29" s="105"/>
      <c r="M29" s="105"/>
      <c r="N29" s="105"/>
      <c r="O29" s="105"/>
    </row>
    <row r="30" spans="1:15" s="18" customFormat="1" ht="30" customHeight="1" x14ac:dyDescent="0.35">
      <c r="A30" s="546" t="s">
        <v>268</v>
      </c>
      <c r="B30" s="546"/>
      <c r="C30" s="546"/>
      <c r="D30" s="546"/>
      <c r="E30" s="546"/>
      <c r="F30" s="546"/>
      <c r="G30" s="546"/>
      <c r="H30" s="546"/>
      <c r="I30" s="546"/>
      <c r="J30" s="546"/>
      <c r="K30" s="546"/>
      <c r="L30" s="546"/>
      <c r="M30" s="546"/>
      <c r="N30" s="546"/>
      <c r="O30" s="546"/>
    </row>
    <row r="31" spans="1:15" s="18" customFormat="1" ht="15" customHeight="1" x14ac:dyDescent="0.35">
      <c r="A31" s="533" t="s">
        <v>73</v>
      </c>
      <c r="B31" s="533"/>
      <c r="C31" s="533"/>
      <c r="D31" s="533"/>
      <c r="E31" s="533"/>
      <c r="F31" s="533"/>
      <c r="G31" s="533"/>
      <c r="H31" s="533"/>
      <c r="I31" s="533"/>
      <c r="J31" s="533"/>
      <c r="K31" s="98" t="s">
        <v>74</v>
      </c>
      <c r="L31" s="176" t="s">
        <v>10</v>
      </c>
      <c r="M31" s="176" t="s">
        <v>75</v>
      </c>
      <c r="N31" s="176" t="s">
        <v>45</v>
      </c>
      <c r="O31" s="176" t="s">
        <v>76</v>
      </c>
    </row>
    <row r="32" spans="1:15" s="18" customFormat="1" ht="30" customHeight="1" x14ac:dyDescent="0.35">
      <c r="A32" s="99" t="s">
        <v>269</v>
      </c>
      <c r="B32" s="534" t="s">
        <v>270</v>
      </c>
      <c r="C32" s="535"/>
      <c r="D32" s="535"/>
      <c r="E32" s="535"/>
      <c r="F32" s="535"/>
      <c r="G32" s="535"/>
      <c r="H32" s="535"/>
      <c r="I32" s="535"/>
      <c r="J32" s="535"/>
      <c r="K32" s="100">
        <v>10</v>
      </c>
      <c r="L32" s="100">
        <f>Working!L295</f>
        <v>0</v>
      </c>
      <c r="M32" s="100">
        <f>Working!M295</f>
        <v>0</v>
      </c>
      <c r="N32" s="102"/>
      <c r="O32" s="100"/>
    </row>
    <row r="33" spans="1:15" s="18" customFormat="1" ht="30" customHeight="1" x14ac:dyDescent="0.35">
      <c r="A33" s="101"/>
      <c r="B33" s="526">
        <f>Working!B296</f>
        <v>0</v>
      </c>
      <c r="C33" s="542"/>
      <c r="D33" s="542"/>
      <c r="E33" s="542"/>
      <c r="F33" s="542"/>
      <c r="G33" s="542"/>
      <c r="H33" s="542"/>
      <c r="I33" s="542"/>
      <c r="J33" s="542"/>
      <c r="K33" s="542"/>
      <c r="L33" s="542"/>
      <c r="M33" s="542"/>
      <c r="N33" s="542"/>
      <c r="O33" s="542"/>
    </row>
    <row r="34" spans="1:15" s="18" customFormat="1" ht="45" customHeight="1" x14ac:dyDescent="0.35">
      <c r="A34" s="99" t="s">
        <v>271</v>
      </c>
      <c r="B34" s="534" t="s">
        <v>272</v>
      </c>
      <c r="C34" s="535"/>
      <c r="D34" s="535"/>
      <c r="E34" s="535"/>
      <c r="F34" s="535"/>
      <c r="G34" s="535"/>
      <c r="H34" s="535"/>
      <c r="I34" s="535"/>
      <c r="J34" s="535"/>
      <c r="K34" s="100">
        <v>5</v>
      </c>
      <c r="L34" s="100">
        <f>Working!L297</f>
        <v>0</v>
      </c>
      <c r="M34" s="100">
        <f>Working!M297</f>
        <v>0</v>
      </c>
      <c r="N34" s="100">
        <f>Working!N297</f>
        <v>0</v>
      </c>
      <c r="O34" s="100" t="s">
        <v>102</v>
      </c>
    </row>
    <row r="35" spans="1:15" s="18" customFormat="1" ht="30" customHeight="1" x14ac:dyDescent="0.35">
      <c r="A35" s="101"/>
      <c r="B35" s="526">
        <f>Working!B298</f>
        <v>0</v>
      </c>
      <c r="C35" s="542"/>
      <c r="D35" s="542"/>
      <c r="E35" s="542"/>
      <c r="F35" s="542"/>
      <c r="G35" s="542"/>
      <c r="H35" s="542"/>
      <c r="I35" s="542"/>
      <c r="J35" s="542"/>
      <c r="K35" s="542"/>
      <c r="L35" s="542"/>
      <c r="M35" s="542"/>
      <c r="N35" s="542"/>
      <c r="O35" s="542"/>
    </row>
    <row r="36" spans="1:15" s="18" customFormat="1" ht="45" customHeight="1" x14ac:dyDescent="0.35">
      <c r="A36" s="99" t="s">
        <v>273</v>
      </c>
      <c r="B36" s="534" t="s">
        <v>274</v>
      </c>
      <c r="C36" s="535"/>
      <c r="D36" s="535"/>
      <c r="E36" s="535"/>
      <c r="F36" s="535"/>
      <c r="G36" s="535"/>
      <c r="H36" s="535"/>
      <c r="I36" s="535"/>
      <c r="J36" s="535"/>
      <c r="K36" s="100">
        <v>5</v>
      </c>
      <c r="L36" s="100">
        <f>Working!L299</f>
        <v>0</v>
      </c>
      <c r="M36" s="100">
        <f>Working!M299</f>
        <v>0</v>
      </c>
      <c r="N36" s="100">
        <f>Working!N299</f>
        <v>0</v>
      </c>
      <c r="O36" s="100" t="s">
        <v>102</v>
      </c>
    </row>
    <row r="37" spans="1:15" ht="30" customHeight="1" x14ac:dyDescent="0.35">
      <c r="A37" s="101"/>
      <c r="B37" s="526">
        <f>Working!B300</f>
        <v>0</v>
      </c>
      <c r="C37" s="542"/>
      <c r="D37" s="542"/>
      <c r="E37" s="542"/>
      <c r="F37" s="542"/>
      <c r="G37" s="542"/>
      <c r="H37" s="542"/>
      <c r="I37" s="542"/>
      <c r="J37" s="542"/>
      <c r="K37" s="542"/>
      <c r="L37" s="542"/>
      <c r="M37" s="542"/>
      <c r="N37" s="542"/>
      <c r="O37" s="542"/>
    </row>
    <row r="38" spans="1:15" s="18" customFormat="1" ht="30" customHeight="1" x14ac:dyDescent="0.35">
      <c r="A38" s="545" t="s">
        <v>275</v>
      </c>
      <c r="B38" s="545"/>
      <c r="C38" s="545"/>
      <c r="D38" s="545"/>
      <c r="E38" s="545"/>
      <c r="F38" s="545"/>
      <c r="G38" s="545"/>
      <c r="H38" s="545"/>
      <c r="I38" s="545"/>
      <c r="J38" s="545"/>
      <c r="K38" s="545"/>
      <c r="L38" s="545"/>
      <c r="M38" s="545"/>
      <c r="N38" s="545"/>
      <c r="O38" s="545"/>
    </row>
    <row r="39" spans="1:15" s="18" customFormat="1" ht="15" customHeight="1" x14ac:dyDescent="0.35">
      <c r="A39" s="533" t="s">
        <v>73</v>
      </c>
      <c r="B39" s="533"/>
      <c r="C39" s="533"/>
      <c r="D39" s="533"/>
      <c r="E39" s="533"/>
      <c r="F39" s="533"/>
      <c r="G39" s="533"/>
      <c r="H39" s="533"/>
      <c r="I39" s="533"/>
      <c r="J39" s="533"/>
      <c r="K39" s="98" t="s">
        <v>74</v>
      </c>
      <c r="L39" s="176" t="s">
        <v>10</v>
      </c>
      <c r="M39" s="176" t="s">
        <v>75</v>
      </c>
      <c r="N39" s="176" t="s">
        <v>45</v>
      </c>
      <c r="O39" s="176" t="s">
        <v>76</v>
      </c>
    </row>
    <row r="40" spans="1:15" s="18" customFormat="1" ht="30" customHeight="1" x14ac:dyDescent="0.35">
      <c r="A40" s="99" t="s">
        <v>276</v>
      </c>
      <c r="B40" s="534" t="s">
        <v>277</v>
      </c>
      <c r="C40" s="535"/>
      <c r="D40" s="535"/>
      <c r="E40" s="535"/>
      <c r="F40" s="535"/>
      <c r="G40" s="535"/>
      <c r="H40" s="535"/>
      <c r="I40" s="535"/>
      <c r="J40" s="535"/>
      <c r="K40" s="100">
        <v>10</v>
      </c>
      <c r="L40" s="100">
        <f>Working!L303</f>
        <v>0</v>
      </c>
      <c r="M40" s="100">
        <f>Working!M303</f>
        <v>0</v>
      </c>
      <c r="N40" s="100">
        <f>Working!N303</f>
        <v>0</v>
      </c>
      <c r="O40" s="100" t="s">
        <v>96</v>
      </c>
    </row>
    <row r="41" spans="1:15" s="18" customFormat="1" ht="30" customHeight="1" x14ac:dyDescent="0.35">
      <c r="A41" s="101"/>
      <c r="B41" s="526">
        <f>Working!B304</f>
        <v>0</v>
      </c>
      <c r="C41" s="542"/>
      <c r="D41" s="542"/>
      <c r="E41" s="542"/>
      <c r="F41" s="542"/>
      <c r="G41" s="542"/>
      <c r="H41" s="542"/>
      <c r="I41" s="542"/>
      <c r="J41" s="542"/>
      <c r="K41" s="542"/>
      <c r="L41" s="542"/>
      <c r="M41" s="542"/>
      <c r="N41" s="542"/>
      <c r="O41" s="542"/>
    </row>
    <row r="42" spans="1:15" s="18" customFormat="1" ht="15" customHeight="1" x14ac:dyDescent="0.35">
      <c r="A42" s="533" t="s">
        <v>73</v>
      </c>
      <c r="B42" s="533"/>
      <c r="C42" s="533"/>
      <c r="D42" s="533"/>
      <c r="E42" s="533"/>
      <c r="F42" s="533"/>
      <c r="G42" s="533"/>
      <c r="H42" s="533"/>
      <c r="I42" s="533"/>
      <c r="J42" s="533"/>
      <c r="K42" s="98" t="s">
        <v>74</v>
      </c>
      <c r="L42" s="176" t="s">
        <v>10</v>
      </c>
      <c r="M42" s="176" t="s">
        <v>75</v>
      </c>
      <c r="N42" s="176" t="s">
        <v>45</v>
      </c>
      <c r="O42" s="176" t="s">
        <v>76</v>
      </c>
    </row>
    <row r="43" spans="1:15" s="18" customFormat="1" ht="30" customHeight="1" x14ac:dyDescent="0.35">
      <c r="A43" s="99" t="s">
        <v>278</v>
      </c>
      <c r="B43" s="534" t="s">
        <v>279</v>
      </c>
      <c r="C43" s="535"/>
      <c r="D43" s="535"/>
      <c r="E43" s="535"/>
      <c r="F43" s="535"/>
      <c r="G43" s="535"/>
      <c r="H43" s="535"/>
      <c r="I43" s="535"/>
      <c r="J43" s="535"/>
      <c r="K43" s="100">
        <v>10</v>
      </c>
      <c r="L43" s="100">
        <f>Working!L305</f>
        <v>0</v>
      </c>
      <c r="M43" s="100">
        <f>Working!M305</f>
        <v>0</v>
      </c>
      <c r="N43" s="100">
        <f>Working!N305</f>
        <v>0</v>
      </c>
      <c r="O43" s="100"/>
    </row>
    <row r="44" spans="1:15" s="18" customFormat="1" ht="30" customHeight="1" x14ac:dyDescent="0.35">
      <c r="A44" s="101"/>
      <c r="B44" s="526">
        <f>Working!B306</f>
        <v>0</v>
      </c>
      <c r="C44" s="542"/>
      <c r="D44" s="542"/>
      <c r="E44" s="542"/>
      <c r="F44" s="542"/>
      <c r="G44" s="542"/>
      <c r="H44" s="542"/>
      <c r="I44" s="542"/>
      <c r="J44" s="542"/>
      <c r="K44" s="542"/>
      <c r="L44" s="542"/>
      <c r="M44" s="542"/>
      <c r="N44" s="542"/>
      <c r="O44" s="542"/>
    </row>
    <row r="45" spans="1:15" s="18" customFormat="1" ht="30" customHeight="1" x14ac:dyDescent="0.35">
      <c r="A45" s="99" t="s">
        <v>280</v>
      </c>
      <c r="B45" s="534" t="s">
        <v>281</v>
      </c>
      <c r="C45" s="535"/>
      <c r="D45" s="535"/>
      <c r="E45" s="535"/>
      <c r="F45" s="535"/>
      <c r="G45" s="535"/>
      <c r="H45" s="535"/>
      <c r="I45" s="535"/>
      <c r="J45" s="535"/>
      <c r="K45" s="100">
        <v>5</v>
      </c>
      <c r="L45" s="100">
        <f>Working!L307</f>
        <v>0</v>
      </c>
      <c r="M45" s="100">
        <f>Working!M307</f>
        <v>0</v>
      </c>
      <c r="N45" s="102"/>
      <c r="O45" s="100"/>
    </row>
    <row r="46" spans="1:15" s="18" customFormat="1" ht="30" customHeight="1" x14ac:dyDescent="0.35">
      <c r="A46" s="101"/>
      <c r="B46" s="526">
        <f>Working!B308</f>
        <v>0</v>
      </c>
      <c r="C46" s="542"/>
      <c r="D46" s="542"/>
      <c r="E46" s="542"/>
      <c r="F46" s="542"/>
      <c r="G46" s="542"/>
      <c r="H46" s="542"/>
      <c r="I46" s="542"/>
      <c r="J46" s="542"/>
      <c r="K46" s="542"/>
      <c r="L46" s="542"/>
      <c r="M46" s="542"/>
      <c r="N46" s="542"/>
      <c r="O46" s="542"/>
    </row>
    <row r="47" spans="1:15" s="18" customFormat="1" ht="15" customHeight="1" x14ac:dyDescent="0.35">
      <c r="A47" s="99" t="s">
        <v>282</v>
      </c>
      <c r="B47" s="538" t="s">
        <v>283</v>
      </c>
      <c r="C47" s="539"/>
      <c r="D47" s="539"/>
      <c r="E47" s="539"/>
      <c r="F47" s="539"/>
      <c r="G47" s="539"/>
      <c r="H47" s="539"/>
      <c r="I47" s="539"/>
      <c r="J47" s="539"/>
      <c r="K47" s="100">
        <v>5</v>
      </c>
      <c r="L47" s="100">
        <f>Working!L309</f>
        <v>0</v>
      </c>
      <c r="M47" s="100">
        <f>Working!M309</f>
        <v>0</v>
      </c>
      <c r="N47" s="102"/>
      <c r="O47" s="100"/>
    </row>
    <row r="48" spans="1:15" s="18" customFormat="1" ht="30" customHeight="1" x14ac:dyDescent="0.4">
      <c r="A48" s="101"/>
      <c r="B48" s="543">
        <f>Working!B310</f>
        <v>0</v>
      </c>
      <c r="C48" s="544"/>
      <c r="D48" s="544"/>
      <c r="E48" s="544"/>
      <c r="F48" s="544"/>
      <c r="G48" s="544"/>
      <c r="H48" s="544"/>
      <c r="I48" s="544"/>
      <c r="J48" s="544"/>
      <c r="K48" s="544"/>
      <c r="L48" s="544"/>
      <c r="M48" s="544"/>
      <c r="N48" s="544"/>
      <c r="O48" s="544"/>
    </row>
    <row r="49" spans="1:15" s="18" customFormat="1" ht="45" customHeight="1" x14ac:dyDescent="0.35">
      <c r="A49" s="99" t="s">
        <v>284</v>
      </c>
      <c r="B49" s="534" t="s">
        <v>285</v>
      </c>
      <c r="C49" s="535"/>
      <c r="D49" s="535"/>
      <c r="E49" s="535"/>
      <c r="F49" s="535"/>
      <c r="G49" s="535"/>
      <c r="H49" s="535"/>
      <c r="I49" s="535"/>
      <c r="J49" s="535"/>
      <c r="K49" s="100">
        <v>5</v>
      </c>
      <c r="L49" s="100">
        <f>Working!L311</f>
        <v>0</v>
      </c>
      <c r="M49" s="100">
        <f>Working!M311</f>
        <v>0</v>
      </c>
      <c r="N49" s="100">
        <f>Working!N311</f>
        <v>0</v>
      </c>
      <c r="O49" s="100"/>
    </row>
    <row r="50" spans="1:15" s="18" customFormat="1" ht="30" customHeight="1" x14ac:dyDescent="0.35">
      <c r="A50" s="101"/>
      <c r="B50" s="526">
        <f>Working!B312</f>
        <v>0</v>
      </c>
      <c r="C50" s="542"/>
      <c r="D50" s="542"/>
      <c r="E50" s="542"/>
      <c r="F50" s="542"/>
      <c r="G50" s="542"/>
      <c r="H50" s="542"/>
      <c r="I50" s="542"/>
      <c r="J50" s="542"/>
      <c r="K50" s="542"/>
      <c r="L50" s="542"/>
      <c r="M50" s="542"/>
      <c r="N50" s="542"/>
      <c r="O50" s="542"/>
    </row>
    <row r="51" spans="1:15" s="18" customFormat="1" ht="15" customHeight="1" x14ac:dyDescent="0.4">
      <c r="A51" s="99" t="s">
        <v>286</v>
      </c>
      <c r="B51" s="540" t="s">
        <v>287</v>
      </c>
      <c r="C51" s="541"/>
      <c r="D51" s="541"/>
      <c r="E51" s="541"/>
      <c r="F51" s="541"/>
      <c r="G51" s="541"/>
      <c r="H51" s="541"/>
      <c r="I51" s="541"/>
      <c r="J51" s="541"/>
      <c r="K51" s="100">
        <v>5</v>
      </c>
      <c r="L51" s="100">
        <f>Working!L313</f>
        <v>0</v>
      </c>
      <c r="M51" s="100">
        <f>Working!M313</f>
        <v>0</v>
      </c>
      <c r="N51" s="102"/>
      <c r="O51" s="100"/>
    </row>
    <row r="52" spans="1:15" s="18" customFormat="1" ht="30" customHeight="1" x14ac:dyDescent="0.35">
      <c r="A52" s="101"/>
      <c r="B52" s="526">
        <f>Working!B314</f>
        <v>0</v>
      </c>
      <c r="C52" s="526"/>
      <c r="D52" s="526"/>
      <c r="E52" s="526"/>
      <c r="F52" s="526"/>
      <c r="G52" s="526"/>
      <c r="H52" s="526"/>
      <c r="I52" s="526"/>
      <c r="J52" s="526"/>
      <c r="K52" s="526"/>
      <c r="L52" s="526"/>
      <c r="M52" s="526"/>
      <c r="N52" s="526"/>
      <c r="O52" s="526"/>
    </row>
    <row r="53" spans="1:15" s="18" customFormat="1" ht="30" customHeight="1" x14ac:dyDescent="0.35">
      <c r="A53" s="99" t="s">
        <v>288</v>
      </c>
      <c r="B53" s="534" t="s">
        <v>289</v>
      </c>
      <c r="C53" s="535"/>
      <c r="D53" s="535"/>
      <c r="E53" s="535"/>
      <c r="F53" s="535"/>
      <c r="G53" s="535"/>
      <c r="H53" s="535"/>
      <c r="I53" s="535"/>
      <c r="J53" s="535"/>
      <c r="K53" s="100">
        <v>5</v>
      </c>
      <c r="L53" s="100">
        <f>Working!L315</f>
        <v>0</v>
      </c>
      <c r="M53" s="100">
        <f>Working!M315</f>
        <v>0</v>
      </c>
      <c r="N53" s="102"/>
      <c r="O53" s="100"/>
    </row>
    <row r="54" spans="1:15" s="18" customFormat="1" ht="30" customHeight="1" x14ac:dyDescent="0.35">
      <c r="A54" s="101"/>
      <c r="B54" s="526">
        <f>Working!B316</f>
        <v>0</v>
      </c>
      <c r="C54" s="526"/>
      <c r="D54" s="526"/>
      <c r="E54" s="526"/>
      <c r="F54" s="526"/>
      <c r="G54" s="526"/>
      <c r="H54" s="526"/>
      <c r="I54" s="526"/>
      <c r="J54" s="526"/>
      <c r="K54" s="526"/>
      <c r="L54" s="526"/>
      <c r="M54" s="526"/>
      <c r="N54" s="526"/>
      <c r="O54" s="526"/>
    </row>
    <row r="55" spans="1:15" s="18" customFormat="1" ht="15" customHeight="1" x14ac:dyDescent="0.35">
      <c r="A55" s="99" t="s">
        <v>290</v>
      </c>
      <c r="B55" s="538" t="s">
        <v>291</v>
      </c>
      <c r="C55" s="539"/>
      <c r="D55" s="539"/>
      <c r="E55" s="539"/>
      <c r="F55" s="539"/>
      <c r="G55" s="539"/>
      <c r="H55" s="539"/>
      <c r="I55" s="539"/>
      <c r="J55" s="539"/>
      <c r="K55" s="100">
        <v>5</v>
      </c>
      <c r="L55" s="100">
        <f>Working!L317</f>
        <v>0</v>
      </c>
      <c r="M55" s="100">
        <f>Working!M317</f>
        <v>0</v>
      </c>
      <c r="N55" s="100">
        <f>Working!N317</f>
        <v>0</v>
      </c>
      <c r="O55" s="100"/>
    </row>
    <row r="56" spans="1:15" s="18" customFormat="1" ht="30" customHeight="1" x14ac:dyDescent="0.35">
      <c r="A56" s="101"/>
      <c r="B56" s="526">
        <f>Working!B318</f>
        <v>0</v>
      </c>
      <c r="C56" s="526"/>
      <c r="D56" s="526"/>
      <c r="E56" s="526"/>
      <c r="F56" s="526"/>
      <c r="G56" s="526"/>
      <c r="H56" s="526"/>
      <c r="I56" s="526"/>
      <c r="J56" s="526"/>
      <c r="K56" s="526"/>
      <c r="L56" s="526"/>
      <c r="M56" s="526"/>
      <c r="N56" s="526"/>
      <c r="O56" s="526"/>
    </row>
    <row r="57" spans="1:15" s="18" customFormat="1" ht="30" customHeight="1" x14ac:dyDescent="0.35">
      <c r="A57" s="99" t="s">
        <v>292</v>
      </c>
      <c r="B57" s="534" t="s">
        <v>293</v>
      </c>
      <c r="C57" s="535"/>
      <c r="D57" s="535"/>
      <c r="E57" s="535"/>
      <c r="F57" s="535"/>
      <c r="G57" s="535"/>
      <c r="H57" s="535"/>
      <c r="I57" s="535"/>
      <c r="J57" s="535"/>
      <c r="K57" s="100">
        <v>5</v>
      </c>
      <c r="L57" s="100">
        <f>Working!L319</f>
        <v>0</v>
      </c>
      <c r="M57" s="100">
        <f>Working!M319</f>
        <v>0</v>
      </c>
      <c r="N57" s="102"/>
      <c r="O57" s="100"/>
    </row>
    <row r="58" spans="1:15" s="18" customFormat="1" ht="30" customHeight="1" x14ac:dyDescent="0.35">
      <c r="A58" s="101"/>
      <c r="B58" s="526">
        <f>Working!B320</f>
        <v>0</v>
      </c>
      <c r="C58" s="526"/>
      <c r="D58" s="526"/>
      <c r="E58" s="526"/>
      <c r="F58" s="526"/>
      <c r="G58" s="526"/>
      <c r="H58" s="526"/>
      <c r="I58" s="526"/>
      <c r="J58" s="526"/>
      <c r="K58" s="526"/>
      <c r="L58" s="526"/>
      <c r="M58" s="526"/>
      <c r="N58" s="526"/>
      <c r="O58" s="526"/>
    </row>
    <row r="59" spans="1:15" s="18" customFormat="1" ht="30" customHeight="1" x14ac:dyDescent="0.35">
      <c r="A59" s="99" t="s">
        <v>294</v>
      </c>
      <c r="B59" s="534" t="s">
        <v>295</v>
      </c>
      <c r="C59" s="535"/>
      <c r="D59" s="535"/>
      <c r="E59" s="535"/>
      <c r="F59" s="535"/>
      <c r="G59" s="535"/>
      <c r="H59" s="535"/>
      <c r="I59" s="535"/>
      <c r="J59" s="535"/>
      <c r="K59" s="100">
        <v>10</v>
      </c>
      <c r="L59" s="100">
        <f>Working!L321</f>
        <v>0</v>
      </c>
      <c r="M59" s="100">
        <f>Working!M321</f>
        <v>0</v>
      </c>
      <c r="N59" s="100">
        <f>Working!N321</f>
        <v>0</v>
      </c>
      <c r="O59" s="100"/>
    </row>
    <row r="60" spans="1:15" s="18" customFormat="1" ht="30" customHeight="1" x14ac:dyDescent="0.35">
      <c r="A60" s="101"/>
      <c r="B60" s="526">
        <f>Working!B322</f>
        <v>0</v>
      </c>
      <c r="C60" s="526"/>
      <c r="D60" s="526"/>
      <c r="E60" s="526"/>
      <c r="F60" s="526"/>
      <c r="G60" s="526"/>
      <c r="H60" s="526"/>
      <c r="I60" s="526"/>
      <c r="J60" s="526"/>
      <c r="K60" s="526"/>
      <c r="L60" s="526"/>
      <c r="M60" s="526"/>
      <c r="N60" s="526"/>
      <c r="O60" s="526"/>
    </row>
    <row r="61" spans="1:15" s="18" customFormat="1" ht="45" customHeight="1" x14ac:dyDescent="0.35">
      <c r="A61" s="99" t="s">
        <v>296</v>
      </c>
      <c r="B61" s="534" t="s">
        <v>297</v>
      </c>
      <c r="C61" s="535"/>
      <c r="D61" s="535"/>
      <c r="E61" s="535"/>
      <c r="F61" s="535"/>
      <c r="G61" s="535"/>
      <c r="H61" s="535"/>
      <c r="I61" s="535"/>
      <c r="J61" s="535"/>
      <c r="K61" s="100">
        <v>10</v>
      </c>
      <c r="L61" s="100">
        <f>Working!L323</f>
        <v>0</v>
      </c>
      <c r="M61" s="100">
        <f>Working!M323</f>
        <v>0</v>
      </c>
      <c r="N61" s="102"/>
      <c r="O61" s="100"/>
    </row>
    <row r="62" spans="1:15" s="18" customFormat="1" ht="30" customHeight="1" x14ac:dyDescent="0.35">
      <c r="A62" s="101"/>
      <c r="B62" s="526">
        <f>Working!B324</f>
        <v>0</v>
      </c>
      <c r="C62" s="526"/>
      <c r="D62" s="526"/>
      <c r="E62" s="526"/>
      <c r="F62" s="526"/>
      <c r="G62" s="526"/>
      <c r="H62" s="526"/>
      <c r="I62" s="526"/>
      <c r="J62" s="526"/>
      <c r="K62" s="526"/>
      <c r="L62" s="526"/>
      <c r="M62" s="526"/>
      <c r="N62" s="526"/>
      <c r="O62" s="526"/>
    </row>
    <row r="63" spans="1:15" s="18" customFormat="1" ht="45" customHeight="1" x14ac:dyDescent="0.35">
      <c r="A63" s="99" t="s">
        <v>298</v>
      </c>
      <c r="B63" s="534" t="s">
        <v>299</v>
      </c>
      <c r="C63" s="535"/>
      <c r="D63" s="535"/>
      <c r="E63" s="535"/>
      <c r="F63" s="535"/>
      <c r="G63" s="535"/>
      <c r="H63" s="535"/>
      <c r="I63" s="535"/>
      <c r="J63" s="535"/>
      <c r="K63" s="100">
        <v>15</v>
      </c>
      <c r="L63" s="100">
        <f>Working!L327</f>
        <v>0</v>
      </c>
      <c r="M63" s="100">
        <f>Working!M327</f>
        <v>0</v>
      </c>
      <c r="N63" s="102"/>
      <c r="O63" s="100" t="s">
        <v>102</v>
      </c>
    </row>
    <row r="64" spans="1:15" s="18" customFormat="1" ht="30" customHeight="1" x14ac:dyDescent="0.35">
      <c r="A64" s="101"/>
      <c r="B64" s="526">
        <f>Working!B328</f>
        <v>0</v>
      </c>
      <c r="C64" s="526"/>
      <c r="D64" s="526"/>
      <c r="E64" s="526"/>
      <c r="F64" s="526"/>
      <c r="G64" s="526"/>
      <c r="H64" s="526"/>
      <c r="I64" s="526"/>
      <c r="J64" s="526"/>
      <c r="K64" s="526"/>
      <c r="L64" s="526"/>
      <c r="M64" s="526"/>
      <c r="N64" s="526"/>
      <c r="O64" s="526"/>
    </row>
    <row r="65" spans="1:15" s="18" customFormat="1" ht="15" customHeight="1" x14ac:dyDescent="0.35">
      <c r="A65" s="533" t="s">
        <v>73</v>
      </c>
      <c r="B65" s="533"/>
      <c r="C65" s="533"/>
      <c r="D65" s="533"/>
      <c r="E65" s="533"/>
      <c r="F65" s="533"/>
      <c r="G65" s="533"/>
      <c r="H65" s="533"/>
      <c r="I65" s="533"/>
      <c r="J65" s="533"/>
      <c r="K65" s="98" t="s">
        <v>74</v>
      </c>
      <c r="L65" s="176" t="s">
        <v>10</v>
      </c>
      <c r="M65" s="176" t="s">
        <v>75</v>
      </c>
      <c r="N65" s="176" t="s">
        <v>45</v>
      </c>
      <c r="O65" s="176" t="s">
        <v>76</v>
      </c>
    </row>
    <row r="66" spans="1:15" s="18" customFormat="1" ht="30" customHeight="1" x14ac:dyDescent="0.35">
      <c r="A66" s="99" t="s">
        <v>300</v>
      </c>
      <c r="B66" s="534" t="s">
        <v>301</v>
      </c>
      <c r="C66" s="535"/>
      <c r="D66" s="535"/>
      <c r="E66" s="535"/>
      <c r="F66" s="535"/>
      <c r="G66" s="535"/>
      <c r="H66" s="535"/>
      <c r="I66" s="535"/>
      <c r="J66" s="535"/>
      <c r="K66" s="100">
        <v>10</v>
      </c>
      <c r="L66" s="100">
        <f>Working!L329</f>
        <v>0</v>
      </c>
      <c r="M66" s="100">
        <f>Working!M329</f>
        <v>0</v>
      </c>
      <c r="N66" s="102"/>
      <c r="O66" s="100" t="s">
        <v>79</v>
      </c>
    </row>
    <row r="67" spans="1:15" s="18" customFormat="1" ht="30" customHeight="1" x14ac:dyDescent="0.35">
      <c r="A67" s="101"/>
      <c r="B67" s="526">
        <f>Working!B330</f>
        <v>0</v>
      </c>
      <c r="C67" s="526"/>
      <c r="D67" s="526"/>
      <c r="E67" s="526"/>
      <c r="F67" s="526"/>
      <c r="G67" s="526"/>
      <c r="H67" s="526"/>
      <c r="I67" s="526"/>
      <c r="J67" s="526"/>
      <c r="K67" s="526"/>
      <c r="L67" s="526"/>
      <c r="M67" s="526"/>
      <c r="N67" s="526"/>
      <c r="O67" s="526"/>
    </row>
    <row r="68" spans="1:15" s="18" customFormat="1" ht="15" customHeight="1" x14ac:dyDescent="0.35">
      <c r="A68" s="99" t="s">
        <v>302</v>
      </c>
      <c r="B68" s="538" t="s">
        <v>303</v>
      </c>
      <c r="C68" s="539"/>
      <c r="D68" s="539"/>
      <c r="E68" s="539"/>
      <c r="F68" s="539"/>
      <c r="G68" s="539"/>
      <c r="H68" s="539"/>
      <c r="I68" s="539"/>
      <c r="J68" s="539"/>
      <c r="K68" s="100">
        <v>5</v>
      </c>
      <c r="L68" s="100">
        <f>Working!L331</f>
        <v>0</v>
      </c>
      <c r="M68" s="100">
        <f>Working!M331</f>
        <v>0</v>
      </c>
      <c r="N68" s="100">
        <f>Working!N331</f>
        <v>0</v>
      </c>
      <c r="O68" s="100"/>
    </row>
    <row r="69" spans="1:15" s="18" customFormat="1" ht="30" customHeight="1" x14ac:dyDescent="0.35">
      <c r="A69" s="101"/>
      <c r="B69" s="526">
        <f>Working!B332</f>
        <v>0</v>
      </c>
      <c r="C69" s="526"/>
      <c r="D69" s="526"/>
      <c r="E69" s="526"/>
      <c r="F69" s="526"/>
      <c r="G69" s="526"/>
      <c r="H69" s="526"/>
      <c r="I69" s="526"/>
      <c r="J69" s="526"/>
      <c r="K69" s="526"/>
      <c r="L69" s="526"/>
      <c r="M69" s="526"/>
      <c r="N69" s="526"/>
      <c r="O69" s="526"/>
    </row>
    <row r="70" spans="1:15" s="18" customFormat="1" ht="30" customHeight="1" x14ac:dyDescent="0.35">
      <c r="A70" s="99" t="s">
        <v>304</v>
      </c>
      <c r="B70" s="534" t="s">
        <v>305</v>
      </c>
      <c r="C70" s="535"/>
      <c r="D70" s="535"/>
      <c r="E70" s="535"/>
      <c r="F70" s="535"/>
      <c r="G70" s="535"/>
      <c r="H70" s="535"/>
      <c r="I70" s="535"/>
      <c r="J70" s="535"/>
      <c r="K70" s="100">
        <v>10</v>
      </c>
      <c r="L70" s="100">
        <f>Working!L333</f>
        <v>0</v>
      </c>
      <c r="M70" s="100">
        <f>Working!M333</f>
        <v>0</v>
      </c>
      <c r="N70" s="102"/>
      <c r="O70" s="100"/>
    </row>
    <row r="71" spans="1:15" ht="30" customHeight="1" x14ac:dyDescent="0.35">
      <c r="A71" s="101"/>
      <c r="B71" s="526">
        <f>Working!B334</f>
        <v>0</v>
      </c>
      <c r="C71" s="526"/>
      <c r="D71" s="526"/>
      <c r="E71" s="526"/>
      <c r="F71" s="526"/>
      <c r="G71" s="526"/>
      <c r="H71" s="526"/>
      <c r="I71" s="526"/>
      <c r="J71" s="526"/>
      <c r="K71" s="526"/>
      <c r="L71" s="526"/>
      <c r="M71" s="526"/>
      <c r="N71" s="526"/>
      <c r="O71" s="526"/>
    </row>
    <row r="72" spans="1:15" s="18" customFormat="1" ht="19.899999999999999" x14ac:dyDescent="0.5">
      <c r="A72" s="537" t="s">
        <v>306</v>
      </c>
      <c r="B72" s="537"/>
      <c r="C72" s="537"/>
      <c r="D72" s="537"/>
      <c r="E72" s="537"/>
      <c r="F72" s="537"/>
      <c r="G72" s="537"/>
      <c r="H72" s="537"/>
      <c r="I72" s="537"/>
      <c r="J72" s="537"/>
      <c r="K72" s="537"/>
      <c r="L72" s="537"/>
      <c r="M72" s="537"/>
      <c r="N72" s="537"/>
      <c r="O72" s="537"/>
    </row>
    <row r="73" spans="1:15" s="18" customFormat="1" ht="15" customHeight="1" x14ac:dyDescent="0.35">
      <c r="A73" s="533" t="s">
        <v>73</v>
      </c>
      <c r="B73" s="533"/>
      <c r="C73" s="533"/>
      <c r="D73" s="533"/>
      <c r="E73" s="533"/>
      <c r="F73" s="533"/>
      <c r="G73" s="533"/>
      <c r="H73" s="533"/>
      <c r="I73" s="533"/>
      <c r="J73" s="533"/>
      <c r="K73" s="98" t="s">
        <v>74</v>
      </c>
      <c r="L73" s="176" t="s">
        <v>10</v>
      </c>
      <c r="M73" s="176" t="s">
        <v>75</v>
      </c>
      <c r="N73" s="176" t="s">
        <v>45</v>
      </c>
      <c r="O73" s="176" t="s">
        <v>76</v>
      </c>
    </row>
    <row r="74" spans="1:15" s="18" customFormat="1" ht="30" customHeight="1" x14ac:dyDescent="0.35">
      <c r="A74" s="99" t="s">
        <v>307</v>
      </c>
      <c r="B74" s="534" t="s">
        <v>308</v>
      </c>
      <c r="C74" s="535"/>
      <c r="D74" s="535"/>
      <c r="E74" s="535"/>
      <c r="F74" s="535"/>
      <c r="G74" s="535"/>
      <c r="H74" s="535"/>
      <c r="I74" s="535"/>
      <c r="J74" s="535"/>
      <c r="K74" s="100">
        <v>10</v>
      </c>
      <c r="L74" s="100">
        <f>Working!L337</f>
        <v>0</v>
      </c>
      <c r="M74" s="100">
        <f>Working!M337</f>
        <v>0</v>
      </c>
      <c r="N74" s="102"/>
      <c r="O74" s="100" t="s">
        <v>79</v>
      </c>
    </row>
    <row r="75" spans="1:15" s="18" customFormat="1" ht="30" customHeight="1" x14ac:dyDescent="0.35">
      <c r="A75" s="101"/>
      <c r="B75" s="526">
        <f>Working!B338</f>
        <v>0</v>
      </c>
      <c r="C75" s="526"/>
      <c r="D75" s="526"/>
      <c r="E75" s="526"/>
      <c r="F75" s="526"/>
      <c r="G75" s="526"/>
      <c r="H75" s="526"/>
      <c r="I75" s="526"/>
      <c r="J75" s="526"/>
      <c r="K75" s="526"/>
      <c r="L75" s="526"/>
      <c r="M75" s="526"/>
      <c r="N75" s="526"/>
      <c r="O75" s="526"/>
    </row>
    <row r="76" spans="1:15" s="18" customFormat="1" ht="30" customHeight="1" x14ac:dyDescent="0.35">
      <c r="A76" s="99" t="s">
        <v>309</v>
      </c>
      <c r="B76" s="534" t="s">
        <v>310</v>
      </c>
      <c r="C76" s="535"/>
      <c r="D76" s="535"/>
      <c r="E76" s="535"/>
      <c r="F76" s="535"/>
      <c r="G76" s="535"/>
      <c r="H76" s="535"/>
      <c r="I76" s="535"/>
      <c r="J76" s="535"/>
      <c r="K76" s="100">
        <v>10</v>
      </c>
      <c r="L76" s="100">
        <f>Working!L339</f>
        <v>0</v>
      </c>
      <c r="M76" s="100">
        <f>Working!M339</f>
        <v>0</v>
      </c>
      <c r="N76" s="102"/>
      <c r="O76" s="100" t="s">
        <v>79</v>
      </c>
    </row>
    <row r="77" spans="1:15" s="18" customFormat="1" ht="30" customHeight="1" x14ac:dyDescent="0.35">
      <c r="A77" s="101"/>
      <c r="B77" s="526">
        <f>Working!B340</f>
        <v>0</v>
      </c>
      <c r="C77" s="526"/>
      <c r="D77" s="526"/>
      <c r="E77" s="526"/>
      <c r="F77" s="526"/>
      <c r="G77" s="526"/>
      <c r="H77" s="526"/>
      <c r="I77" s="526"/>
      <c r="J77" s="526"/>
      <c r="K77" s="526"/>
      <c r="L77" s="526"/>
      <c r="M77" s="526"/>
      <c r="N77" s="526"/>
      <c r="O77" s="526"/>
    </row>
    <row r="78" spans="1:15" s="18" customFormat="1" ht="30" customHeight="1" x14ac:dyDescent="0.35">
      <c r="A78" s="99" t="s">
        <v>311</v>
      </c>
      <c r="B78" s="534" t="s">
        <v>312</v>
      </c>
      <c r="C78" s="535"/>
      <c r="D78" s="535"/>
      <c r="E78" s="535"/>
      <c r="F78" s="535"/>
      <c r="G78" s="535"/>
      <c r="H78" s="535"/>
      <c r="I78" s="535"/>
      <c r="J78" s="535"/>
      <c r="K78" s="100">
        <v>5</v>
      </c>
      <c r="L78" s="100">
        <f>Working!L341</f>
        <v>0</v>
      </c>
      <c r="M78" s="100">
        <f>Working!M341</f>
        <v>0</v>
      </c>
      <c r="N78" s="100">
        <f>Working!N341</f>
        <v>0</v>
      </c>
      <c r="O78" s="100" t="s">
        <v>96</v>
      </c>
    </row>
    <row r="79" spans="1:15" s="18" customFormat="1" ht="30" customHeight="1" x14ac:dyDescent="0.35">
      <c r="A79" s="101"/>
      <c r="B79" s="526">
        <f>Working!B342</f>
        <v>0</v>
      </c>
      <c r="C79" s="526"/>
      <c r="D79" s="526"/>
      <c r="E79" s="526"/>
      <c r="F79" s="526"/>
      <c r="G79" s="526"/>
      <c r="H79" s="526"/>
      <c r="I79" s="526"/>
      <c r="J79" s="526"/>
      <c r="K79" s="526"/>
      <c r="L79" s="526"/>
      <c r="M79" s="526"/>
      <c r="N79" s="526"/>
      <c r="O79" s="526"/>
    </row>
    <row r="80" spans="1:15" s="18" customFormat="1" ht="30" customHeight="1" x14ac:dyDescent="0.35">
      <c r="A80" s="99" t="s">
        <v>313</v>
      </c>
      <c r="B80" s="534" t="s">
        <v>314</v>
      </c>
      <c r="C80" s="535"/>
      <c r="D80" s="535"/>
      <c r="E80" s="535"/>
      <c r="F80" s="535"/>
      <c r="G80" s="535"/>
      <c r="H80" s="535"/>
      <c r="I80" s="535"/>
      <c r="J80" s="535"/>
      <c r="K80" s="100">
        <v>5</v>
      </c>
      <c r="L80" s="100">
        <f>Working!L343</f>
        <v>0</v>
      </c>
      <c r="M80" s="100">
        <f>Working!M343</f>
        <v>0</v>
      </c>
      <c r="N80" s="102"/>
      <c r="O80" s="100"/>
    </row>
    <row r="81" spans="1:15" ht="30" customHeight="1" x14ac:dyDescent="0.35">
      <c r="A81" s="101"/>
      <c r="B81" s="526">
        <f>Working!B344</f>
        <v>0</v>
      </c>
      <c r="C81" s="526"/>
      <c r="D81" s="526"/>
      <c r="E81" s="526"/>
      <c r="F81" s="526"/>
      <c r="G81" s="526"/>
      <c r="H81" s="526"/>
      <c r="I81" s="526"/>
      <c r="J81" s="526"/>
      <c r="K81" s="526"/>
      <c r="L81" s="526"/>
      <c r="M81" s="526"/>
      <c r="N81" s="526"/>
      <c r="O81" s="526"/>
    </row>
    <row r="82" spans="1:15" s="18" customFormat="1" ht="19.899999999999999" x14ac:dyDescent="0.35">
      <c r="A82" s="532" t="s">
        <v>91</v>
      </c>
      <c r="B82" s="532"/>
      <c r="C82" s="532"/>
      <c r="D82" s="532"/>
      <c r="E82" s="532"/>
      <c r="F82" s="532"/>
      <c r="G82" s="532"/>
      <c r="H82" s="532"/>
      <c r="I82" s="532"/>
      <c r="J82" s="532"/>
      <c r="K82" s="532"/>
      <c r="L82" s="532"/>
      <c r="M82" s="532"/>
      <c r="N82" s="532"/>
      <c r="O82" s="532"/>
    </row>
    <row r="83" spans="1:15" s="18" customFormat="1" ht="15" customHeight="1" x14ac:dyDescent="0.35">
      <c r="A83" s="533" t="s">
        <v>73</v>
      </c>
      <c r="B83" s="533"/>
      <c r="C83" s="533"/>
      <c r="D83" s="533"/>
      <c r="E83" s="533"/>
      <c r="F83" s="533"/>
      <c r="G83" s="533"/>
      <c r="H83" s="533"/>
      <c r="I83" s="533"/>
      <c r="J83" s="533"/>
      <c r="K83" s="98" t="s">
        <v>74</v>
      </c>
      <c r="L83" s="176" t="s">
        <v>10</v>
      </c>
      <c r="M83" s="176" t="s">
        <v>75</v>
      </c>
      <c r="N83" s="176" t="s">
        <v>45</v>
      </c>
      <c r="O83" s="176" t="s">
        <v>76</v>
      </c>
    </row>
    <row r="84" spans="1:15" s="18" customFormat="1" ht="45" customHeight="1" x14ac:dyDescent="0.35">
      <c r="A84" s="99" t="s">
        <v>315</v>
      </c>
      <c r="B84" s="534" t="s">
        <v>316</v>
      </c>
      <c r="C84" s="535"/>
      <c r="D84" s="535"/>
      <c r="E84" s="535"/>
      <c r="F84" s="535"/>
      <c r="G84" s="535"/>
      <c r="H84" s="535"/>
      <c r="I84" s="535"/>
      <c r="J84" s="535"/>
      <c r="K84" s="100">
        <v>10</v>
      </c>
      <c r="L84" s="100">
        <f>Working!L347</f>
        <v>0</v>
      </c>
      <c r="M84" s="100">
        <f>Working!M347</f>
        <v>0</v>
      </c>
      <c r="N84" s="102"/>
      <c r="O84" s="100" t="s">
        <v>79</v>
      </c>
    </row>
    <row r="85" spans="1:15" ht="30" customHeight="1" x14ac:dyDescent="0.35">
      <c r="A85" s="101"/>
      <c r="B85" s="526">
        <f>Working!B348</f>
        <v>0</v>
      </c>
      <c r="C85" s="526"/>
      <c r="D85" s="526"/>
      <c r="E85" s="526"/>
      <c r="F85" s="526"/>
      <c r="G85" s="526"/>
      <c r="H85" s="526"/>
      <c r="I85" s="526"/>
      <c r="J85" s="526"/>
      <c r="K85" s="526"/>
      <c r="L85" s="526"/>
      <c r="M85" s="526"/>
      <c r="N85" s="526"/>
      <c r="O85" s="526"/>
    </row>
    <row r="86" spans="1:15" ht="15" customHeight="1" x14ac:dyDescent="0.4">
      <c r="A86" s="536"/>
      <c r="B86" s="536"/>
      <c r="C86" s="536"/>
      <c r="D86" s="536"/>
      <c r="E86" s="536"/>
      <c r="F86" s="536"/>
      <c r="G86" s="536"/>
      <c r="H86" s="536"/>
      <c r="I86" s="536"/>
      <c r="J86" s="536"/>
      <c r="K86" s="536"/>
      <c r="L86" s="536"/>
      <c r="M86" s="536"/>
      <c r="N86" s="536"/>
      <c r="O86" s="536"/>
    </row>
    <row r="87" spans="1:15" ht="15" customHeight="1" x14ac:dyDescent="0.4">
      <c r="A87" s="530" t="s">
        <v>125</v>
      </c>
      <c r="B87" s="530"/>
      <c r="C87" s="530"/>
      <c r="D87" s="531"/>
      <c r="E87" s="531"/>
      <c r="F87" s="531"/>
      <c r="G87" s="531"/>
      <c r="H87" s="531"/>
      <c r="I87" s="531"/>
      <c r="J87" s="531"/>
      <c r="K87" s="531"/>
      <c r="L87" s="531"/>
      <c r="M87" s="531"/>
      <c r="N87" s="531"/>
      <c r="O87" s="531"/>
    </row>
    <row r="88" spans="1:15" ht="60" customHeight="1" x14ac:dyDescent="0.35">
      <c r="A88" s="526">
        <f>Working!A351</f>
        <v>0</v>
      </c>
      <c r="B88" s="526"/>
      <c r="C88" s="526"/>
      <c r="D88" s="526"/>
      <c r="E88" s="526"/>
      <c r="F88" s="526"/>
      <c r="G88" s="526"/>
      <c r="H88" s="526"/>
      <c r="I88" s="526"/>
      <c r="J88" s="526"/>
      <c r="K88" s="526"/>
      <c r="L88" s="526"/>
      <c r="M88" s="526"/>
      <c r="N88" s="526"/>
      <c r="O88" s="526"/>
    </row>
    <row r="89" spans="1:15" ht="60" customHeight="1" x14ac:dyDescent="0.35">
      <c r="A89" s="526">
        <f>Working!A352</f>
        <v>0</v>
      </c>
      <c r="B89" s="526"/>
      <c r="C89" s="526"/>
      <c r="D89" s="526"/>
      <c r="E89" s="526"/>
      <c r="F89" s="526"/>
      <c r="G89" s="526"/>
      <c r="H89" s="526"/>
      <c r="I89" s="526"/>
      <c r="J89" s="526"/>
      <c r="K89" s="526"/>
      <c r="L89" s="526"/>
      <c r="M89" s="526"/>
      <c r="N89" s="526"/>
      <c r="O89" s="526"/>
    </row>
    <row r="90" spans="1:15" ht="60" customHeight="1" x14ac:dyDescent="0.35">
      <c r="A90" s="526">
        <f>Working!A353</f>
        <v>0</v>
      </c>
      <c r="B90" s="526"/>
      <c r="C90" s="526"/>
      <c r="D90" s="526"/>
      <c r="E90" s="526"/>
      <c r="F90" s="526"/>
      <c r="G90" s="526"/>
      <c r="H90" s="526"/>
      <c r="I90" s="526"/>
      <c r="J90" s="526"/>
      <c r="K90" s="526"/>
      <c r="L90" s="526"/>
      <c r="M90" s="526"/>
      <c r="N90" s="526"/>
      <c r="O90" s="526"/>
    </row>
    <row r="91" spans="1:15" ht="60" customHeight="1" x14ac:dyDescent="0.35">
      <c r="A91" s="526">
        <f>Working!A354</f>
        <v>0</v>
      </c>
      <c r="B91" s="526"/>
      <c r="C91" s="526"/>
      <c r="D91" s="526"/>
      <c r="E91" s="526"/>
      <c r="F91" s="526"/>
      <c r="G91" s="526"/>
      <c r="H91" s="526"/>
      <c r="I91" s="526"/>
      <c r="J91" s="526"/>
      <c r="K91" s="526"/>
      <c r="L91" s="526"/>
      <c r="M91" s="526"/>
      <c r="N91" s="526"/>
      <c r="O91" s="526"/>
    </row>
    <row r="92" spans="1:15" ht="60" customHeight="1" x14ac:dyDescent="0.35">
      <c r="A92" s="526">
        <f>Working!A355</f>
        <v>0</v>
      </c>
      <c r="B92" s="526"/>
      <c r="C92" s="526"/>
      <c r="D92" s="526"/>
      <c r="E92" s="526"/>
      <c r="F92" s="526"/>
      <c r="G92" s="526"/>
      <c r="H92" s="526"/>
      <c r="I92" s="526"/>
      <c r="J92" s="526"/>
      <c r="K92" s="526"/>
      <c r="L92" s="526"/>
      <c r="M92" s="526"/>
      <c r="N92" s="526"/>
      <c r="O92" s="526"/>
    </row>
    <row r="93" spans="1:15" ht="60" customHeight="1" x14ac:dyDescent="0.35">
      <c r="A93" s="526">
        <f>Working!A357</f>
        <v>0</v>
      </c>
      <c r="B93" s="526"/>
      <c r="C93" s="526"/>
      <c r="D93" s="526"/>
      <c r="E93" s="526"/>
      <c r="F93" s="526"/>
      <c r="G93" s="526"/>
      <c r="H93" s="526"/>
      <c r="I93" s="526"/>
      <c r="J93" s="526"/>
      <c r="K93" s="526"/>
      <c r="L93" s="526"/>
      <c r="M93" s="526"/>
      <c r="N93" s="526"/>
      <c r="O93" s="526"/>
    </row>
    <row r="94" spans="1:15" ht="10.9" hidden="1" customHeight="1" x14ac:dyDescent="0.35">
      <c r="A94" s="527"/>
      <c r="B94" s="527"/>
      <c r="C94" s="527"/>
      <c r="D94" s="527"/>
      <c r="E94" s="527"/>
      <c r="F94" s="527"/>
      <c r="G94" s="527"/>
      <c r="H94" s="527"/>
      <c r="I94" s="527"/>
      <c r="J94" s="527"/>
      <c r="K94" s="527"/>
      <c r="L94" s="527"/>
      <c r="M94" s="527"/>
      <c r="N94" s="527"/>
      <c r="O94" s="527"/>
    </row>
    <row r="95" spans="1:15" ht="15" hidden="1" customHeight="1" x14ac:dyDescent="0.4">
      <c r="A95" s="513"/>
      <c r="B95" s="513"/>
      <c r="C95" s="513"/>
      <c r="D95" s="513"/>
      <c r="E95" s="513"/>
      <c r="F95" s="513"/>
      <c r="G95" s="513"/>
      <c r="H95" s="513"/>
      <c r="I95" s="513"/>
      <c r="J95" s="513"/>
      <c r="K95" s="513"/>
      <c r="L95" s="513"/>
      <c r="M95" s="513"/>
      <c r="N95" s="513"/>
      <c r="O95" s="513"/>
    </row>
    <row r="96" spans="1:15" ht="27" customHeight="1" thickBot="1" x14ac:dyDescent="0.45">
      <c r="A96" s="528" t="s">
        <v>515</v>
      </c>
      <c r="B96" s="529"/>
      <c r="C96" s="529"/>
      <c r="D96" s="529"/>
      <c r="E96" s="529"/>
      <c r="F96" s="529"/>
      <c r="G96" s="529"/>
      <c r="H96" s="529"/>
      <c r="I96" s="529"/>
      <c r="J96" s="106">
        <f>L4+L6+L10+L12+L14+L16+L18+L21+L23+L25+L27+L32+L34+L36+L40+L43+L45+L47+L49+L51+L53+L55+L57+L59+L61+L63+L66+L68+L70+L74+L76+L78+L80+L84</f>
        <v>0</v>
      </c>
      <c r="K96" s="513"/>
      <c r="L96" s="513"/>
      <c r="M96" s="513"/>
      <c r="N96" s="513"/>
      <c r="O96" s="513"/>
    </row>
    <row r="97" spans="1:15" ht="27" customHeight="1" thickBot="1" x14ac:dyDescent="0.45">
      <c r="A97" s="517" t="s">
        <v>490</v>
      </c>
      <c r="B97" s="517"/>
      <c r="C97" s="517"/>
      <c r="D97" s="107" t="s">
        <v>491</v>
      </c>
      <c r="E97" s="108">
        <v>290</v>
      </c>
      <c r="F97" s="154"/>
      <c r="G97" s="524" t="s">
        <v>492</v>
      </c>
      <c r="H97" s="524"/>
      <c r="I97" s="525"/>
      <c r="J97" s="525"/>
      <c r="K97" s="525"/>
      <c r="L97" s="525"/>
      <c r="M97" s="525"/>
      <c r="N97" s="525"/>
      <c r="O97" s="525"/>
    </row>
    <row r="98" spans="1:15" ht="27" customHeight="1" thickBot="1" x14ac:dyDescent="0.45">
      <c r="A98" s="515" t="s">
        <v>493</v>
      </c>
      <c r="B98" s="515"/>
      <c r="C98" s="515"/>
      <c r="D98" s="107" t="s">
        <v>491</v>
      </c>
      <c r="E98" s="109">
        <f>N4+N10+N12+N14+N16+N18+N21+N23+N25+N27+N34+N36+N40+N43+N49+N55+N59+N68+N78</f>
        <v>0</v>
      </c>
      <c r="F98" s="154"/>
      <c r="G98" s="524" t="s">
        <v>494</v>
      </c>
      <c r="H98" s="524"/>
      <c r="I98" s="524"/>
      <c r="J98" s="524"/>
      <c r="K98" s="524"/>
      <c r="L98" s="524"/>
      <c r="M98" s="524"/>
      <c r="N98" s="524"/>
      <c r="O98" s="524"/>
    </row>
    <row r="99" spans="1:15" ht="36" customHeight="1" thickBot="1" x14ac:dyDescent="0.45">
      <c r="A99" s="515" t="s">
        <v>495</v>
      </c>
      <c r="B99" s="515"/>
      <c r="C99" s="515"/>
      <c r="D99" s="107" t="s">
        <v>491</v>
      </c>
      <c r="E99" s="110">
        <f>E97-E98</f>
        <v>290</v>
      </c>
      <c r="F99" s="154"/>
      <c r="G99" s="524" t="s">
        <v>496</v>
      </c>
      <c r="H99" s="524"/>
      <c r="I99" s="524"/>
      <c r="J99" s="524"/>
      <c r="K99" s="524"/>
      <c r="L99" s="524"/>
      <c r="M99" s="524"/>
      <c r="N99" s="524"/>
      <c r="O99" s="524"/>
    </row>
    <row r="100" spans="1:15" ht="27" customHeight="1" x14ac:dyDescent="0.4">
      <c r="A100" s="522" t="s">
        <v>497</v>
      </c>
      <c r="B100" s="522"/>
      <c r="C100" s="522"/>
      <c r="D100" s="513"/>
      <c r="E100" s="513"/>
      <c r="F100" s="513"/>
      <c r="G100" s="523" t="s">
        <v>498</v>
      </c>
      <c r="H100" s="523"/>
      <c r="I100" s="523"/>
      <c r="J100" s="523"/>
      <c r="K100" s="523"/>
      <c r="L100" s="523"/>
      <c r="M100" s="523"/>
      <c r="N100" s="523"/>
      <c r="O100" s="523"/>
    </row>
    <row r="101" spans="1:15" ht="15" customHeight="1" thickBot="1" x14ac:dyDescent="0.45">
      <c r="A101" s="515" t="s">
        <v>499</v>
      </c>
      <c r="B101" s="515"/>
      <c r="C101" s="515"/>
      <c r="D101" s="107" t="s">
        <v>491</v>
      </c>
      <c r="E101" s="108">
        <f>E99*0.8</f>
        <v>232</v>
      </c>
      <c r="F101" s="154"/>
      <c r="G101" s="524"/>
      <c r="H101" s="524"/>
      <c r="I101" s="524"/>
      <c r="J101" s="524"/>
      <c r="K101" s="524"/>
      <c r="L101" s="524"/>
      <c r="M101" s="524"/>
      <c r="N101" s="524"/>
      <c r="O101" s="524"/>
    </row>
    <row r="102" spans="1:15" ht="18" customHeight="1" x14ac:dyDescent="0.4">
      <c r="A102" s="513"/>
      <c r="B102" s="513"/>
      <c r="C102" s="513"/>
      <c r="D102" s="513"/>
      <c r="E102" s="513"/>
      <c r="F102" s="513"/>
      <c r="G102" s="513"/>
      <c r="H102" s="513"/>
      <c r="I102" s="513"/>
      <c r="J102" s="513"/>
      <c r="K102" s="513"/>
      <c r="L102" s="513"/>
      <c r="M102" s="513"/>
      <c r="N102" s="513"/>
      <c r="O102" s="513"/>
    </row>
    <row r="103" spans="1:15" ht="15" x14ac:dyDescent="0.4">
      <c r="A103" s="513"/>
      <c r="B103" s="513"/>
      <c r="C103" s="514"/>
      <c r="D103" s="111" t="str">
        <f>IF(J96&gt;=E101, "✓", "")</f>
        <v/>
      </c>
      <c r="E103" s="107" t="s">
        <v>500</v>
      </c>
      <c r="F103" s="515"/>
      <c r="G103" s="516"/>
      <c r="H103" s="111" t="str">
        <f>IF(AND(J96&lt;E101, OR(L84=10,M84=10)), "✓", "")</f>
        <v/>
      </c>
      <c r="I103" s="515" t="s">
        <v>501</v>
      </c>
      <c r="J103" s="515"/>
      <c r="K103" s="517" t="s">
        <v>502</v>
      </c>
      <c r="L103" s="517"/>
      <c r="M103" s="517"/>
      <c r="N103" s="517"/>
      <c r="O103" s="517"/>
    </row>
    <row r="104" spans="1:15" ht="13.15" x14ac:dyDescent="0.4">
      <c r="A104" s="518"/>
      <c r="B104" s="518"/>
      <c r="C104" s="518"/>
      <c r="D104" s="518"/>
      <c r="E104" s="518"/>
      <c r="F104" s="518"/>
      <c r="G104" s="518"/>
      <c r="H104" s="518"/>
      <c r="I104" s="518"/>
      <c r="J104" s="518"/>
      <c r="K104" s="518"/>
      <c r="L104" s="518"/>
      <c r="M104" s="518"/>
      <c r="N104" s="518"/>
      <c r="O104" s="518"/>
    </row>
    <row r="105" spans="1:15" ht="13.15" x14ac:dyDescent="0.4">
      <c r="A105" s="519" t="s">
        <v>509</v>
      </c>
      <c r="B105" s="520"/>
      <c r="C105" s="520"/>
      <c r="D105" s="520"/>
      <c r="E105" s="520"/>
      <c r="F105" s="520"/>
      <c r="G105" s="520"/>
      <c r="H105" s="520"/>
      <c r="I105" s="520"/>
      <c r="J105" s="520"/>
      <c r="K105" s="520"/>
      <c r="L105" s="520"/>
      <c r="M105" s="520"/>
      <c r="N105" s="520"/>
      <c r="O105" s="521"/>
    </row>
    <row r="106" spans="1:15" ht="13.15" x14ac:dyDescent="0.4">
      <c r="A106" s="507" t="s">
        <v>510</v>
      </c>
      <c r="B106" s="508"/>
      <c r="C106" s="508"/>
      <c r="D106" s="508"/>
      <c r="E106" s="508"/>
      <c r="F106" s="508"/>
      <c r="G106" s="508"/>
      <c r="H106" s="508"/>
      <c r="I106" s="508"/>
      <c r="J106" s="508"/>
      <c r="K106" s="508"/>
      <c r="L106" s="508"/>
      <c r="M106" s="508"/>
      <c r="N106" s="508"/>
      <c r="O106" s="509"/>
    </row>
    <row r="107" spans="1:15" ht="13.15" x14ac:dyDescent="0.4">
      <c r="A107" s="507" t="s">
        <v>511</v>
      </c>
      <c r="B107" s="508"/>
      <c r="C107" s="508"/>
      <c r="D107" s="508"/>
      <c r="E107" s="508"/>
      <c r="F107" s="508"/>
      <c r="G107" s="508"/>
      <c r="H107" s="508"/>
      <c r="I107" s="508"/>
      <c r="J107" s="508"/>
      <c r="K107" s="508"/>
      <c r="L107" s="508"/>
      <c r="M107" s="508"/>
      <c r="N107" s="508"/>
      <c r="O107" s="509"/>
    </row>
    <row r="108" spans="1:15" ht="13.15" x14ac:dyDescent="0.4">
      <c r="A108" s="510" t="s">
        <v>512</v>
      </c>
      <c r="B108" s="511"/>
      <c r="C108" s="511"/>
      <c r="D108" s="511"/>
      <c r="E108" s="511"/>
      <c r="F108" s="511"/>
      <c r="G108" s="511"/>
      <c r="H108" s="511"/>
      <c r="I108" s="511"/>
      <c r="J108" s="511"/>
      <c r="K108" s="511"/>
      <c r="L108" s="511"/>
      <c r="M108" s="511"/>
      <c r="N108" s="511"/>
      <c r="O108" s="512"/>
    </row>
  </sheetData>
  <sheetProtection algorithmName="SHA-512" hashValue="HFsMU9LAFIgqE3EwfNxG7MhPBfQ0Nt2J7WJVzqx7Aej/6Z6F6PdjC23dTNYDHslVUYm+GNkIlqPEp/F6SeRTrA==" saltValue="N7/fe4GjuqAqgcaAb8eWWQ==" spinCount="100000" sheet="1" objects="1" scenarios="1"/>
  <mergeCells count="117">
    <mergeCell ref="A1:O1"/>
    <mergeCell ref="A2:O2"/>
    <mergeCell ref="A3:J3"/>
    <mergeCell ref="B4:J4"/>
    <mergeCell ref="B5:O5"/>
    <mergeCell ref="B6:J6"/>
    <mergeCell ref="B13:O13"/>
    <mergeCell ref="B14:J14"/>
    <mergeCell ref="B15:O15"/>
    <mergeCell ref="B16:J16"/>
    <mergeCell ref="B17:O17"/>
    <mergeCell ref="B18:J18"/>
    <mergeCell ref="B7:O7"/>
    <mergeCell ref="A8:O8"/>
    <mergeCell ref="A9:J9"/>
    <mergeCell ref="B10:J10"/>
    <mergeCell ref="B11:O11"/>
    <mergeCell ref="B12:J12"/>
    <mergeCell ref="B25:J25"/>
    <mergeCell ref="B26:O26"/>
    <mergeCell ref="B27:J27"/>
    <mergeCell ref="B28:O28"/>
    <mergeCell ref="A30:O30"/>
    <mergeCell ref="A31:J31"/>
    <mergeCell ref="B19:O19"/>
    <mergeCell ref="B21:J21"/>
    <mergeCell ref="B22:O22"/>
    <mergeCell ref="B23:J23"/>
    <mergeCell ref="B24:O24"/>
    <mergeCell ref="A20:J20"/>
    <mergeCell ref="A38:O38"/>
    <mergeCell ref="A39:J39"/>
    <mergeCell ref="B40:J40"/>
    <mergeCell ref="B41:O41"/>
    <mergeCell ref="B43:J43"/>
    <mergeCell ref="B44:O44"/>
    <mergeCell ref="B32:J32"/>
    <mergeCell ref="B33:O33"/>
    <mergeCell ref="B34:J34"/>
    <mergeCell ref="B35:O35"/>
    <mergeCell ref="B36:J36"/>
    <mergeCell ref="B37:O37"/>
    <mergeCell ref="B56:O56"/>
    <mergeCell ref="B57:J57"/>
    <mergeCell ref="B58:O58"/>
    <mergeCell ref="B59:J59"/>
    <mergeCell ref="B60:O60"/>
    <mergeCell ref="B61:J61"/>
    <mergeCell ref="A42:J42"/>
    <mergeCell ref="B51:J51"/>
    <mergeCell ref="B52:O52"/>
    <mergeCell ref="B53:J53"/>
    <mergeCell ref="B54:O54"/>
    <mergeCell ref="B55:J55"/>
    <mergeCell ref="B45:J45"/>
    <mergeCell ref="B46:O46"/>
    <mergeCell ref="B47:J47"/>
    <mergeCell ref="B48:O48"/>
    <mergeCell ref="B49:J49"/>
    <mergeCell ref="B50:O50"/>
    <mergeCell ref="B69:O69"/>
    <mergeCell ref="B70:J70"/>
    <mergeCell ref="B71:O71"/>
    <mergeCell ref="A72:O72"/>
    <mergeCell ref="A73:J73"/>
    <mergeCell ref="B74:J74"/>
    <mergeCell ref="B62:O62"/>
    <mergeCell ref="B63:J63"/>
    <mergeCell ref="B64:O64"/>
    <mergeCell ref="B66:J66"/>
    <mergeCell ref="B67:O67"/>
    <mergeCell ref="B68:J68"/>
    <mergeCell ref="A65:J65"/>
    <mergeCell ref="B81:O81"/>
    <mergeCell ref="A82:O82"/>
    <mergeCell ref="A83:J83"/>
    <mergeCell ref="B84:J84"/>
    <mergeCell ref="B85:O85"/>
    <mergeCell ref="A86:O86"/>
    <mergeCell ref="B75:O75"/>
    <mergeCell ref="B76:J76"/>
    <mergeCell ref="B77:O77"/>
    <mergeCell ref="B78:J78"/>
    <mergeCell ref="B79:O79"/>
    <mergeCell ref="B80:J80"/>
    <mergeCell ref="A93:O93"/>
    <mergeCell ref="A94:O94"/>
    <mergeCell ref="A95:O95"/>
    <mergeCell ref="A96:I96"/>
    <mergeCell ref="K96:O96"/>
    <mergeCell ref="A87:O87"/>
    <mergeCell ref="A88:O88"/>
    <mergeCell ref="A89:O89"/>
    <mergeCell ref="A90:O90"/>
    <mergeCell ref="A91:O91"/>
    <mergeCell ref="A92:O92"/>
    <mergeCell ref="A100:C100"/>
    <mergeCell ref="D100:F100"/>
    <mergeCell ref="G100:O100"/>
    <mergeCell ref="A101:C101"/>
    <mergeCell ref="G101:O101"/>
    <mergeCell ref="A102:O102"/>
    <mergeCell ref="A97:C97"/>
    <mergeCell ref="G97:O97"/>
    <mergeCell ref="A98:C98"/>
    <mergeCell ref="G98:O98"/>
    <mergeCell ref="A99:C99"/>
    <mergeCell ref="G99:O99"/>
    <mergeCell ref="A106:O106"/>
    <mergeCell ref="A107:O107"/>
    <mergeCell ref="A108:O108"/>
    <mergeCell ref="A103:C103"/>
    <mergeCell ref="F103:G103"/>
    <mergeCell ref="I103:J103"/>
    <mergeCell ref="K103:O103"/>
    <mergeCell ref="A104:O104"/>
    <mergeCell ref="A105:O105"/>
  </mergeCells>
  <dataValidations disablePrompts="1" count="1">
    <dataValidation type="list" allowBlank="1" showInputMessage="1" showErrorMessage="1" sqref="H103 D103" xr:uid="{00000000-0002-0000-0600-000000000000}">
      <formula1>"✓, ----"</formula1>
    </dataValidation>
  </dataValidations>
  <pageMargins left="0.7" right="0.7" top="0.75" bottom="0.75" header="0.3" footer="0.3"/>
  <pageSetup scale="94" firstPageNumber="14"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19" max="16383" man="1"/>
    <brk id="41" max="16383" man="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8" tint="-0.249977111117893"/>
    <pageSetUpPr fitToPage="1"/>
  </sheetPr>
  <dimension ref="A1:R101"/>
  <sheetViews>
    <sheetView showZeros="0" view="pageLayout" zoomScaleNormal="90" workbookViewId="0">
      <selection activeCell="L4" sqref="L4"/>
    </sheetView>
  </sheetViews>
  <sheetFormatPr defaultRowHeight="12.75" x14ac:dyDescent="0.35"/>
  <cols>
    <col min="1" max="15" width="6.53125" customWidth="1"/>
  </cols>
  <sheetData>
    <row r="1" spans="1:18" ht="30" customHeight="1" x14ac:dyDescent="0.35">
      <c r="A1" s="554" t="s">
        <v>317</v>
      </c>
      <c r="B1" s="554"/>
      <c r="C1" s="554"/>
      <c r="D1" s="554"/>
      <c r="E1" s="554"/>
      <c r="F1" s="554"/>
      <c r="G1" s="554"/>
      <c r="H1" s="554"/>
      <c r="I1" s="554"/>
      <c r="J1" s="554"/>
      <c r="K1" s="554"/>
      <c r="L1" s="554"/>
      <c r="M1" s="554"/>
      <c r="N1" s="554"/>
      <c r="O1" s="554"/>
    </row>
    <row r="2" spans="1:18" ht="30" customHeight="1" x14ac:dyDescent="0.35">
      <c r="A2" s="294" t="s">
        <v>318</v>
      </c>
      <c r="B2" s="294"/>
      <c r="C2" s="294"/>
      <c r="D2" s="294"/>
      <c r="E2" s="294"/>
      <c r="F2" s="294"/>
      <c r="G2" s="294"/>
      <c r="H2" s="294"/>
      <c r="I2" s="294"/>
      <c r="J2" s="294"/>
      <c r="K2" s="294"/>
      <c r="L2" s="294"/>
      <c r="M2" s="294"/>
      <c r="N2" s="294"/>
      <c r="O2" s="294"/>
    </row>
    <row r="3" spans="1:18" s="2" customFormat="1" ht="13.5" x14ac:dyDescent="0.35">
      <c r="A3" s="268" t="s">
        <v>73</v>
      </c>
      <c r="B3" s="269"/>
      <c r="C3" s="269"/>
      <c r="D3" s="269"/>
      <c r="E3" s="269"/>
      <c r="F3" s="269"/>
      <c r="G3" s="269"/>
      <c r="H3" s="269"/>
      <c r="I3" s="269"/>
      <c r="J3" s="270"/>
      <c r="K3" s="44" t="s">
        <v>74</v>
      </c>
      <c r="L3" s="171" t="s">
        <v>10</v>
      </c>
      <c r="M3" s="171" t="s">
        <v>75</v>
      </c>
      <c r="N3" s="171" t="s">
        <v>45</v>
      </c>
      <c r="O3" s="171" t="s">
        <v>76</v>
      </c>
      <c r="P3" s="7"/>
      <c r="Q3" s="7"/>
      <c r="R3" s="7"/>
    </row>
    <row r="4" spans="1:18" ht="30" customHeight="1" x14ac:dyDescent="0.35">
      <c r="A4" s="177" t="s">
        <v>319</v>
      </c>
      <c r="B4" s="548" t="s">
        <v>320</v>
      </c>
      <c r="C4" s="549"/>
      <c r="D4" s="549"/>
      <c r="E4" s="549"/>
      <c r="F4" s="549"/>
      <c r="G4" s="549"/>
      <c r="H4" s="549"/>
      <c r="I4" s="549"/>
      <c r="J4" s="550"/>
      <c r="K4" s="75">
        <v>5</v>
      </c>
      <c r="L4" s="75">
        <f>Working!L364</f>
        <v>5</v>
      </c>
      <c r="M4" s="75">
        <f>Working!M364</f>
        <v>0</v>
      </c>
      <c r="N4" s="75"/>
      <c r="O4" s="75"/>
    </row>
    <row r="5" spans="1:18" ht="30" customHeight="1" x14ac:dyDescent="0.35">
      <c r="A5" s="142"/>
      <c r="B5" s="463">
        <f>Working!B365</f>
        <v>0</v>
      </c>
      <c r="C5" s="475"/>
      <c r="D5" s="475"/>
      <c r="E5" s="475"/>
      <c r="F5" s="475"/>
      <c r="G5" s="475"/>
      <c r="H5" s="475"/>
      <c r="I5" s="475"/>
      <c r="J5" s="475"/>
      <c r="K5" s="475"/>
      <c r="L5" s="475"/>
      <c r="M5" s="475"/>
      <c r="N5" s="475"/>
      <c r="O5" s="476"/>
    </row>
    <row r="6" spans="1:18" ht="30" customHeight="1" x14ac:dyDescent="0.35">
      <c r="A6" s="177" t="s">
        <v>321</v>
      </c>
      <c r="B6" s="548" t="s">
        <v>322</v>
      </c>
      <c r="C6" s="549"/>
      <c r="D6" s="549"/>
      <c r="E6" s="549"/>
      <c r="F6" s="549"/>
      <c r="G6" s="549"/>
      <c r="H6" s="549"/>
      <c r="I6" s="549"/>
      <c r="J6" s="550"/>
      <c r="K6" s="75">
        <v>5</v>
      </c>
      <c r="L6" s="75">
        <f>Working!L366</f>
        <v>5</v>
      </c>
      <c r="M6" s="75">
        <f>Working!M366</f>
        <v>0</v>
      </c>
      <c r="N6" s="75">
        <f>Working!N366</f>
        <v>0</v>
      </c>
      <c r="O6" s="75" t="s">
        <v>96</v>
      </c>
    </row>
    <row r="7" spans="1:18" ht="30" customHeight="1" x14ac:dyDescent="0.35">
      <c r="A7" s="142"/>
      <c r="B7" s="463" t="str">
        <f>Working!B367</f>
        <v>Bulk storage units were inspected and cleaned on 8/1/24 .  Performed by Wyatt Crapo and crew.</v>
      </c>
      <c r="C7" s="475"/>
      <c r="D7" s="475"/>
      <c r="E7" s="475"/>
      <c r="F7" s="475"/>
      <c r="G7" s="475"/>
      <c r="H7" s="475"/>
      <c r="I7" s="475"/>
      <c r="J7" s="475"/>
      <c r="K7" s="475"/>
      <c r="L7" s="475"/>
      <c r="M7" s="475"/>
      <c r="N7" s="475"/>
      <c r="O7" s="476"/>
    </row>
    <row r="8" spans="1:18" ht="45" customHeight="1" x14ac:dyDescent="0.35">
      <c r="A8" s="177" t="s">
        <v>323</v>
      </c>
      <c r="B8" s="548" t="s">
        <v>324</v>
      </c>
      <c r="C8" s="549"/>
      <c r="D8" s="549"/>
      <c r="E8" s="549"/>
      <c r="F8" s="549"/>
      <c r="G8" s="549"/>
      <c r="H8" s="549"/>
      <c r="I8" s="549"/>
      <c r="J8" s="550"/>
      <c r="K8" s="75">
        <v>10</v>
      </c>
      <c r="L8" s="75">
        <f>Working!L368</f>
        <v>10</v>
      </c>
      <c r="M8" s="75">
        <f>Working!M368</f>
        <v>0</v>
      </c>
      <c r="N8" s="75"/>
      <c r="O8" s="75"/>
    </row>
    <row r="9" spans="1:18" ht="30" customHeight="1" x14ac:dyDescent="0.35">
      <c r="A9" s="142"/>
      <c r="B9" s="463">
        <f>Working!B369</f>
        <v>0</v>
      </c>
      <c r="C9" s="475"/>
      <c r="D9" s="475"/>
      <c r="E9" s="475"/>
      <c r="F9" s="475"/>
      <c r="G9" s="475"/>
      <c r="H9" s="475"/>
      <c r="I9" s="475"/>
      <c r="J9" s="475"/>
      <c r="K9" s="475"/>
      <c r="L9" s="475"/>
      <c r="M9" s="475"/>
      <c r="N9" s="475"/>
      <c r="O9" s="476"/>
    </row>
    <row r="10" spans="1:18" ht="15" customHeight="1" x14ac:dyDescent="0.35">
      <c r="A10" s="177" t="s">
        <v>325</v>
      </c>
      <c r="B10" s="555" t="s">
        <v>326</v>
      </c>
      <c r="C10" s="556"/>
      <c r="D10" s="556"/>
      <c r="E10" s="556"/>
      <c r="F10" s="556"/>
      <c r="G10" s="556"/>
      <c r="H10" s="556"/>
      <c r="I10" s="556"/>
      <c r="J10" s="557"/>
      <c r="K10" s="75">
        <v>5</v>
      </c>
      <c r="L10" s="75">
        <f>Working!L370</f>
        <v>5</v>
      </c>
      <c r="M10" s="75">
        <f>Working!M370</f>
        <v>0</v>
      </c>
      <c r="N10" s="112"/>
      <c r="O10" s="112"/>
    </row>
    <row r="11" spans="1:18" ht="30" customHeight="1" x14ac:dyDescent="0.35">
      <c r="A11" s="142"/>
      <c r="B11" s="463">
        <f>Working!B371</f>
        <v>0</v>
      </c>
      <c r="C11" s="475"/>
      <c r="D11" s="475"/>
      <c r="E11" s="475"/>
      <c r="F11" s="475"/>
      <c r="G11" s="475"/>
      <c r="H11" s="475"/>
      <c r="I11" s="475"/>
      <c r="J11" s="475"/>
      <c r="K11" s="475"/>
      <c r="L11" s="475"/>
      <c r="M11" s="475"/>
      <c r="N11" s="475"/>
      <c r="O11" s="476"/>
    </row>
    <row r="12" spans="1:18" ht="30" customHeight="1" x14ac:dyDescent="0.35">
      <c r="A12" s="177" t="s">
        <v>327</v>
      </c>
      <c r="B12" s="548" t="s">
        <v>328</v>
      </c>
      <c r="C12" s="549"/>
      <c r="D12" s="549"/>
      <c r="E12" s="549"/>
      <c r="F12" s="549"/>
      <c r="G12" s="549"/>
      <c r="H12" s="549"/>
      <c r="I12" s="549"/>
      <c r="J12" s="550"/>
      <c r="K12" s="75">
        <v>5</v>
      </c>
      <c r="L12" s="75">
        <f>Working!L372</f>
        <v>5</v>
      </c>
      <c r="M12" s="75">
        <f>Working!M372</f>
        <v>0</v>
      </c>
      <c r="N12" s="75"/>
      <c r="O12" s="75"/>
    </row>
    <row r="13" spans="1:18" ht="30" customHeight="1" x14ac:dyDescent="0.35">
      <c r="A13" s="142"/>
      <c r="B13" s="463">
        <f>Working!B373</f>
        <v>0</v>
      </c>
      <c r="C13" s="475"/>
      <c r="D13" s="475"/>
      <c r="E13" s="475"/>
      <c r="F13" s="475"/>
      <c r="G13" s="475"/>
      <c r="H13" s="475"/>
      <c r="I13" s="475"/>
      <c r="J13" s="475"/>
      <c r="K13" s="475"/>
      <c r="L13" s="475"/>
      <c r="M13" s="475"/>
      <c r="N13" s="475"/>
      <c r="O13" s="476"/>
    </row>
    <row r="14" spans="1:18" ht="45" customHeight="1" x14ac:dyDescent="0.35">
      <c r="A14" s="177" t="s">
        <v>329</v>
      </c>
      <c r="B14" s="548" t="s">
        <v>330</v>
      </c>
      <c r="C14" s="549"/>
      <c r="D14" s="549"/>
      <c r="E14" s="549"/>
      <c r="F14" s="549"/>
      <c r="G14" s="549"/>
      <c r="H14" s="549"/>
      <c r="I14" s="549"/>
      <c r="J14" s="550"/>
      <c r="K14" s="75">
        <v>10</v>
      </c>
      <c r="L14" s="75">
        <f>Working!L374</f>
        <v>10</v>
      </c>
      <c r="M14" s="75">
        <f>Working!M374</f>
        <v>0</v>
      </c>
      <c r="N14" s="75"/>
      <c r="O14" s="75"/>
    </row>
    <row r="15" spans="1:18" ht="30" customHeight="1" x14ac:dyDescent="0.35">
      <c r="A15" s="142"/>
      <c r="B15" s="463">
        <f>Working!B375</f>
        <v>0</v>
      </c>
      <c r="C15" s="475"/>
      <c r="D15" s="475"/>
      <c r="E15" s="475"/>
      <c r="F15" s="475"/>
      <c r="G15" s="475"/>
      <c r="H15" s="475"/>
      <c r="I15" s="475"/>
      <c r="J15" s="475"/>
      <c r="K15" s="475"/>
      <c r="L15" s="475"/>
      <c r="M15" s="475"/>
      <c r="N15" s="475"/>
      <c r="O15" s="476"/>
    </row>
    <row r="16" spans="1:18" ht="45" customHeight="1" x14ac:dyDescent="0.35">
      <c r="A16" s="177" t="s">
        <v>331</v>
      </c>
      <c r="B16" s="548" t="s">
        <v>332</v>
      </c>
      <c r="C16" s="549"/>
      <c r="D16" s="549"/>
      <c r="E16" s="549"/>
      <c r="F16" s="549"/>
      <c r="G16" s="549"/>
      <c r="H16" s="549"/>
      <c r="I16" s="549"/>
      <c r="J16" s="550"/>
      <c r="K16" s="75">
        <v>15</v>
      </c>
      <c r="L16" s="75">
        <f>Working!L376</f>
        <v>0</v>
      </c>
      <c r="M16" s="75">
        <f>Working!M376</f>
        <v>0</v>
      </c>
      <c r="N16" s="75">
        <f>Working!N376</f>
        <v>15</v>
      </c>
      <c r="O16" s="75" t="s">
        <v>102</v>
      </c>
    </row>
    <row r="17" spans="1:18" ht="30" customHeight="1" x14ac:dyDescent="0.35">
      <c r="A17" s="142"/>
      <c r="B17" s="463" t="str">
        <f>Working!B377</f>
        <v xml:space="preserve">Potatoes are stored in bulk.  Finished product not at this site. </v>
      </c>
      <c r="C17" s="475"/>
      <c r="D17" s="475"/>
      <c r="E17" s="475"/>
      <c r="F17" s="475"/>
      <c r="G17" s="475"/>
      <c r="H17" s="475"/>
      <c r="I17" s="475"/>
      <c r="J17" s="475"/>
      <c r="K17" s="475"/>
      <c r="L17" s="475"/>
      <c r="M17" s="475"/>
      <c r="N17" s="475"/>
      <c r="O17" s="476"/>
    </row>
    <row r="18" spans="1:18" ht="45" customHeight="1" x14ac:dyDescent="0.35">
      <c r="A18" s="177" t="s">
        <v>333</v>
      </c>
      <c r="B18" s="548" t="s">
        <v>334</v>
      </c>
      <c r="C18" s="549"/>
      <c r="D18" s="549"/>
      <c r="E18" s="549"/>
      <c r="F18" s="549"/>
      <c r="G18" s="549"/>
      <c r="H18" s="549"/>
      <c r="I18" s="549"/>
      <c r="J18" s="550"/>
      <c r="K18" s="75">
        <v>10</v>
      </c>
      <c r="L18" s="75">
        <f>Working!L378</f>
        <v>0</v>
      </c>
      <c r="M18" s="75">
        <f>Working!M378</f>
        <v>0</v>
      </c>
      <c r="N18" s="75">
        <f>Working!N378</f>
        <v>10</v>
      </c>
      <c r="O18" s="75"/>
    </row>
    <row r="19" spans="1:18" ht="30" customHeight="1" x14ac:dyDescent="0.35">
      <c r="A19" s="142"/>
      <c r="B19" s="463" t="str">
        <f>Working!B379</f>
        <v xml:space="preserve">Auditee does not use packing containers.  Potatoes are stored in bulk. </v>
      </c>
      <c r="C19" s="475"/>
      <c r="D19" s="475"/>
      <c r="E19" s="475"/>
      <c r="F19" s="475"/>
      <c r="G19" s="475"/>
      <c r="H19" s="475"/>
      <c r="I19" s="475"/>
      <c r="J19" s="475"/>
      <c r="K19" s="475"/>
      <c r="L19" s="475"/>
      <c r="M19" s="475"/>
      <c r="N19" s="475"/>
      <c r="O19" s="476"/>
    </row>
    <row r="20" spans="1:18" ht="45" customHeight="1" x14ac:dyDescent="0.35">
      <c r="A20" s="177" t="s">
        <v>335</v>
      </c>
      <c r="B20" s="548" t="s">
        <v>336</v>
      </c>
      <c r="C20" s="549"/>
      <c r="D20" s="549"/>
      <c r="E20" s="549"/>
      <c r="F20" s="549"/>
      <c r="G20" s="549"/>
      <c r="H20" s="549"/>
      <c r="I20" s="549"/>
      <c r="J20" s="550"/>
      <c r="K20" s="75">
        <v>5</v>
      </c>
      <c r="L20" s="75">
        <f>Working!L380</f>
        <v>0</v>
      </c>
      <c r="M20" s="75">
        <f>Working!M380</f>
        <v>0</v>
      </c>
      <c r="N20" s="75">
        <f>Working!N380</f>
        <v>5</v>
      </c>
      <c r="O20" s="75"/>
    </row>
    <row r="21" spans="1:18" ht="30" customHeight="1" x14ac:dyDescent="0.35">
      <c r="A21" s="142"/>
      <c r="B21" s="463" t="str">
        <f>Working!B381</f>
        <v xml:space="preserve">Pallets, boxes, tote bags and portable bins are not in use at this site.  Potatoes are stored in bulk form on the ground. </v>
      </c>
      <c r="C21" s="475"/>
      <c r="D21" s="475"/>
      <c r="E21" s="475"/>
      <c r="F21" s="475"/>
      <c r="G21" s="475"/>
      <c r="H21" s="475"/>
      <c r="I21" s="475"/>
      <c r="J21" s="475"/>
      <c r="K21" s="475"/>
      <c r="L21" s="475"/>
      <c r="M21" s="475"/>
      <c r="N21" s="475"/>
      <c r="O21" s="476"/>
    </row>
    <row r="22" spans="1:18" ht="15" customHeight="1" x14ac:dyDescent="0.35">
      <c r="A22" s="268" t="s">
        <v>73</v>
      </c>
      <c r="B22" s="269"/>
      <c r="C22" s="269"/>
      <c r="D22" s="269"/>
      <c r="E22" s="269"/>
      <c r="F22" s="269"/>
      <c r="G22" s="269"/>
      <c r="H22" s="269"/>
      <c r="I22" s="269"/>
      <c r="J22" s="270"/>
      <c r="K22" s="44" t="s">
        <v>74</v>
      </c>
      <c r="L22" s="171" t="s">
        <v>10</v>
      </c>
      <c r="M22" s="171" t="s">
        <v>75</v>
      </c>
      <c r="N22" s="171" t="s">
        <v>45</v>
      </c>
      <c r="O22" s="171" t="s">
        <v>76</v>
      </c>
    </row>
    <row r="23" spans="1:18" ht="45" customHeight="1" x14ac:dyDescent="0.35">
      <c r="A23" s="177" t="s">
        <v>337</v>
      </c>
      <c r="B23" s="548" t="s">
        <v>338</v>
      </c>
      <c r="C23" s="549"/>
      <c r="D23" s="549"/>
      <c r="E23" s="549"/>
      <c r="F23" s="549"/>
      <c r="G23" s="549"/>
      <c r="H23" s="549"/>
      <c r="I23" s="549"/>
      <c r="J23" s="550"/>
      <c r="K23" s="75">
        <v>10</v>
      </c>
      <c r="L23" s="75">
        <f>Working!L382</f>
        <v>0</v>
      </c>
      <c r="M23" s="75">
        <f>Working!M382</f>
        <v>10</v>
      </c>
      <c r="N23" s="75">
        <f>Working!N382</f>
        <v>0</v>
      </c>
      <c r="O23" s="75"/>
    </row>
    <row r="24" spans="1:18" ht="30" customHeight="1" x14ac:dyDescent="0.35">
      <c r="A24" s="142"/>
      <c r="B24" s="463" t="str">
        <f>Working!B383</f>
        <v>Product temporarily stored in "even-flow bin" and trucks waiting to ne unloaded are not covered.</v>
      </c>
      <c r="C24" s="475"/>
      <c r="D24" s="475"/>
      <c r="E24" s="475"/>
      <c r="F24" s="475"/>
      <c r="G24" s="475"/>
      <c r="H24" s="475"/>
      <c r="I24" s="475"/>
      <c r="J24" s="475"/>
      <c r="K24" s="475"/>
      <c r="L24" s="475"/>
      <c r="M24" s="475"/>
      <c r="N24" s="475"/>
      <c r="O24" s="476"/>
    </row>
    <row r="25" spans="1:18" ht="45" customHeight="1" x14ac:dyDescent="0.35">
      <c r="A25" s="177" t="s">
        <v>339</v>
      </c>
      <c r="B25" s="548" t="s">
        <v>340</v>
      </c>
      <c r="C25" s="549"/>
      <c r="D25" s="549"/>
      <c r="E25" s="549"/>
      <c r="F25" s="549"/>
      <c r="G25" s="549"/>
      <c r="H25" s="549"/>
      <c r="I25" s="549"/>
      <c r="J25" s="550"/>
      <c r="K25" s="75">
        <v>10</v>
      </c>
      <c r="L25" s="75">
        <f>Working!L385</f>
        <v>10</v>
      </c>
      <c r="M25" s="75">
        <f>Working!M385</f>
        <v>0</v>
      </c>
      <c r="N25" s="75">
        <f>Working!N385</f>
        <v>0</v>
      </c>
      <c r="O25" s="75"/>
    </row>
    <row r="26" spans="1:18" ht="30" customHeight="1" x14ac:dyDescent="0.35">
      <c r="A26" s="142"/>
      <c r="B26" s="463">
        <f>Working!B386</f>
        <v>0</v>
      </c>
      <c r="C26" s="475"/>
      <c r="D26" s="475"/>
      <c r="E26" s="475"/>
      <c r="F26" s="475"/>
      <c r="G26" s="475"/>
      <c r="H26" s="475"/>
      <c r="I26" s="475"/>
      <c r="J26" s="475"/>
      <c r="K26" s="475"/>
      <c r="L26" s="475"/>
      <c r="M26" s="475"/>
      <c r="N26" s="475"/>
      <c r="O26" s="476"/>
    </row>
    <row r="27" spans="1:18" ht="30" customHeight="1" x14ac:dyDescent="0.35">
      <c r="A27" s="177" t="s">
        <v>341</v>
      </c>
      <c r="B27" s="548" t="s">
        <v>342</v>
      </c>
      <c r="C27" s="549"/>
      <c r="D27" s="549"/>
      <c r="E27" s="549"/>
      <c r="F27" s="549"/>
      <c r="G27" s="549"/>
      <c r="H27" s="549"/>
      <c r="I27" s="549"/>
      <c r="J27" s="550"/>
      <c r="K27" s="75">
        <v>5</v>
      </c>
      <c r="L27" s="75">
        <f>Working!L387</f>
        <v>5</v>
      </c>
      <c r="M27" s="75">
        <f>Working!M387</f>
        <v>0</v>
      </c>
      <c r="N27" s="75">
        <f>Working!N387</f>
        <v>0</v>
      </c>
      <c r="O27" s="75" t="s">
        <v>79</v>
      </c>
    </row>
    <row r="28" spans="1:18" ht="30" customHeight="1" x14ac:dyDescent="0.35">
      <c r="A28" s="142"/>
      <c r="B28" s="463" t="str">
        <f>Working!B388</f>
        <v xml:space="preserve">Cleaning records are on file for mechanical equipment that is used at the storage area.  </v>
      </c>
      <c r="C28" s="475"/>
      <c r="D28" s="475"/>
      <c r="E28" s="475"/>
      <c r="F28" s="475"/>
      <c r="G28" s="475"/>
      <c r="H28" s="475"/>
      <c r="I28" s="475"/>
      <c r="J28" s="475"/>
      <c r="K28" s="475"/>
      <c r="L28" s="475"/>
      <c r="M28" s="475"/>
      <c r="N28" s="475"/>
      <c r="O28" s="476"/>
    </row>
    <row r="29" spans="1:18" ht="30" customHeight="1" x14ac:dyDescent="0.35">
      <c r="A29" s="326" t="s">
        <v>306</v>
      </c>
      <c r="B29" s="326"/>
      <c r="C29" s="326"/>
      <c r="D29" s="326"/>
      <c r="E29" s="326"/>
      <c r="F29" s="326"/>
      <c r="G29" s="326"/>
      <c r="H29" s="326"/>
      <c r="I29" s="326"/>
      <c r="J29" s="326"/>
      <c r="K29" s="326"/>
      <c r="L29" s="326"/>
      <c r="M29" s="326"/>
      <c r="N29" s="326"/>
      <c r="O29" s="326"/>
    </row>
    <row r="30" spans="1:18" s="2" customFormat="1" ht="13.5" x14ac:dyDescent="0.35">
      <c r="A30" s="268" t="s">
        <v>73</v>
      </c>
      <c r="B30" s="269"/>
      <c r="C30" s="269"/>
      <c r="D30" s="269"/>
      <c r="E30" s="269"/>
      <c r="F30" s="269"/>
      <c r="G30" s="269"/>
      <c r="H30" s="269"/>
      <c r="I30" s="269"/>
      <c r="J30" s="270"/>
      <c r="K30" s="44" t="s">
        <v>74</v>
      </c>
      <c r="L30" s="171" t="s">
        <v>10</v>
      </c>
      <c r="M30" s="171" t="s">
        <v>75</v>
      </c>
      <c r="N30" s="171" t="s">
        <v>45</v>
      </c>
      <c r="O30" s="171" t="s">
        <v>76</v>
      </c>
      <c r="P30" s="7"/>
      <c r="Q30" s="7"/>
      <c r="R30" s="7"/>
    </row>
    <row r="31" spans="1:18" s="7" customFormat="1" ht="30" customHeight="1" x14ac:dyDescent="0.35">
      <c r="A31" s="177" t="s">
        <v>343</v>
      </c>
      <c r="B31" s="548" t="s">
        <v>344</v>
      </c>
      <c r="C31" s="549"/>
      <c r="D31" s="549"/>
      <c r="E31" s="549"/>
      <c r="F31" s="549"/>
      <c r="G31" s="549"/>
      <c r="H31" s="549"/>
      <c r="I31" s="549"/>
      <c r="J31" s="550"/>
      <c r="K31" s="75">
        <v>10</v>
      </c>
      <c r="L31" s="75">
        <f>Working!L391</f>
        <v>10</v>
      </c>
      <c r="M31" s="75">
        <f>Working!M391</f>
        <v>0</v>
      </c>
      <c r="N31" s="75">
        <f>Working!N391</f>
        <v>0</v>
      </c>
      <c r="O31" s="75" t="s">
        <v>79</v>
      </c>
    </row>
    <row r="32" spans="1:18" s="7" customFormat="1" ht="30" customHeight="1" x14ac:dyDescent="0.35">
      <c r="A32" s="142"/>
      <c r="B32" s="463">
        <f>Working!B392</f>
        <v>0</v>
      </c>
      <c r="C32" s="475"/>
      <c r="D32" s="475"/>
      <c r="E32" s="475"/>
      <c r="F32" s="475"/>
      <c r="G32" s="475"/>
      <c r="H32" s="475"/>
      <c r="I32" s="475"/>
      <c r="J32" s="475"/>
      <c r="K32" s="475"/>
      <c r="L32" s="475"/>
      <c r="M32" s="475"/>
      <c r="N32" s="475"/>
      <c r="O32" s="476"/>
    </row>
    <row r="33" spans="1:18" s="7" customFormat="1" ht="30" customHeight="1" x14ac:dyDescent="0.35">
      <c r="A33" s="177" t="s">
        <v>345</v>
      </c>
      <c r="B33" s="355" t="s">
        <v>310</v>
      </c>
      <c r="C33" s="356"/>
      <c r="D33" s="356"/>
      <c r="E33" s="356"/>
      <c r="F33" s="356"/>
      <c r="G33" s="356"/>
      <c r="H33" s="356"/>
      <c r="I33" s="356"/>
      <c r="J33" s="357"/>
      <c r="K33" s="75">
        <v>10</v>
      </c>
      <c r="L33" s="75">
        <f>Working!L393</f>
        <v>10</v>
      </c>
      <c r="M33" s="75">
        <f>Working!M393</f>
        <v>0</v>
      </c>
      <c r="N33" s="75">
        <f>Working!N393</f>
        <v>0</v>
      </c>
      <c r="O33" s="75" t="s">
        <v>79</v>
      </c>
    </row>
    <row r="34" spans="1:18" s="7" customFormat="1" ht="30" customHeight="1" x14ac:dyDescent="0.35">
      <c r="A34" s="142"/>
      <c r="B34" s="463" t="str">
        <f>Working!B394</f>
        <v>An in-house pest control program is on file and conducted by the auditee.</v>
      </c>
      <c r="C34" s="475"/>
      <c r="D34" s="475"/>
      <c r="E34" s="475"/>
      <c r="F34" s="475"/>
      <c r="G34" s="475"/>
      <c r="H34" s="475"/>
      <c r="I34" s="475"/>
      <c r="J34" s="475"/>
      <c r="K34" s="475"/>
      <c r="L34" s="475"/>
      <c r="M34" s="475"/>
      <c r="N34" s="475"/>
      <c r="O34" s="476"/>
    </row>
    <row r="35" spans="1:18" s="7" customFormat="1" ht="30" customHeight="1" x14ac:dyDescent="0.35">
      <c r="A35" s="177" t="s">
        <v>346</v>
      </c>
      <c r="B35" s="558" t="s">
        <v>312</v>
      </c>
      <c r="C35" s="559"/>
      <c r="D35" s="559"/>
      <c r="E35" s="559"/>
      <c r="F35" s="559"/>
      <c r="G35" s="559"/>
      <c r="H35" s="559"/>
      <c r="I35" s="559"/>
      <c r="J35" s="560"/>
      <c r="K35" s="75">
        <v>5</v>
      </c>
      <c r="L35" s="75">
        <f>Working!L395</f>
        <v>5</v>
      </c>
      <c r="M35" s="75">
        <f>Working!M395</f>
        <v>0</v>
      </c>
      <c r="N35" s="75">
        <f>Working!N395</f>
        <v>0</v>
      </c>
      <c r="O35" s="75" t="s">
        <v>96</v>
      </c>
    </row>
    <row r="36" spans="1:18" s="7" customFormat="1" ht="30" customHeight="1" x14ac:dyDescent="0.35">
      <c r="A36" s="142"/>
      <c r="B36" s="463">
        <f>Working!B396</f>
        <v>0</v>
      </c>
      <c r="C36" s="475"/>
      <c r="D36" s="475"/>
      <c r="E36" s="475"/>
      <c r="F36" s="475"/>
      <c r="G36" s="475"/>
      <c r="H36" s="475"/>
      <c r="I36" s="475"/>
      <c r="J36" s="475"/>
      <c r="K36" s="475"/>
      <c r="L36" s="475"/>
      <c r="M36" s="475"/>
      <c r="N36" s="475"/>
      <c r="O36" s="476"/>
    </row>
    <row r="37" spans="1:18" s="7" customFormat="1" ht="42.75" customHeight="1" x14ac:dyDescent="0.35">
      <c r="A37" s="177" t="s">
        <v>347</v>
      </c>
      <c r="B37" s="548" t="s">
        <v>348</v>
      </c>
      <c r="C37" s="549"/>
      <c r="D37" s="549"/>
      <c r="E37" s="549"/>
      <c r="F37" s="549"/>
      <c r="G37" s="549"/>
      <c r="H37" s="549"/>
      <c r="I37" s="549"/>
      <c r="J37" s="550"/>
      <c r="K37" s="75">
        <v>5</v>
      </c>
      <c r="L37" s="75">
        <f>Working!L397</f>
        <v>5</v>
      </c>
      <c r="M37" s="75">
        <f>Working!M397</f>
        <v>0</v>
      </c>
      <c r="N37" s="75">
        <f>Working!N397</f>
        <v>0</v>
      </c>
      <c r="O37" s="75"/>
    </row>
    <row r="38" spans="1:18" s="7" customFormat="1" ht="30" customHeight="1" x14ac:dyDescent="0.35">
      <c r="A38" s="142"/>
      <c r="B38" s="463">
        <f>Working!B398</f>
        <v>0</v>
      </c>
      <c r="C38" s="475"/>
      <c r="D38" s="475"/>
      <c r="E38" s="475"/>
      <c r="F38" s="475"/>
      <c r="G38" s="475"/>
      <c r="H38" s="475"/>
      <c r="I38" s="475"/>
      <c r="J38" s="475"/>
      <c r="K38" s="475"/>
      <c r="L38" s="475"/>
      <c r="M38" s="475"/>
      <c r="N38" s="475"/>
      <c r="O38" s="476"/>
    </row>
    <row r="39" spans="1:18" ht="30" customHeight="1" x14ac:dyDescent="0.35">
      <c r="A39" s="326" t="s">
        <v>349</v>
      </c>
      <c r="B39" s="326"/>
      <c r="C39" s="326"/>
      <c r="D39" s="326"/>
      <c r="E39" s="326"/>
      <c r="F39" s="326"/>
      <c r="G39" s="326"/>
      <c r="H39" s="326"/>
      <c r="I39" s="326"/>
      <c r="J39" s="326"/>
      <c r="K39" s="326"/>
      <c r="L39" s="326"/>
      <c r="M39" s="326"/>
      <c r="N39" s="326"/>
      <c r="O39" s="326"/>
    </row>
    <row r="40" spans="1:18" s="2" customFormat="1" ht="13.5" x14ac:dyDescent="0.35">
      <c r="A40" s="268" t="s">
        <v>73</v>
      </c>
      <c r="B40" s="269"/>
      <c r="C40" s="269"/>
      <c r="D40" s="269"/>
      <c r="E40" s="269"/>
      <c r="F40" s="269"/>
      <c r="G40" s="269"/>
      <c r="H40" s="269"/>
      <c r="I40" s="269"/>
      <c r="J40" s="270"/>
      <c r="K40" s="44" t="s">
        <v>74</v>
      </c>
      <c r="L40" s="171" t="s">
        <v>10</v>
      </c>
      <c r="M40" s="171" t="s">
        <v>75</v>
      </c>
      <c r="N40" s="171" t="s">
        <v>45</v>
      </c>
      <c r="O40" s="171" t="s">
        <v>76</v>
      </c>
      <c r="P40" s="7"/>
      <c r="Q40" s="7"/>
      <c r="R40" s="7"/>
    </row>
    <row r="41" spans="1:18" s="7" customFormat="1" ht="42.75" customHeight="1" x14ac:dyDescent="0.35">
      <c r="A41" s="177" t="s">
        <v>350</v>
      </c>
      <c r="B41" s="355" t="s">
        <v>351</v>
      </c>
      <c r="C41" s="356"/>
      <c r="D41" s="356"/>
      <c r="E41" s="356"/>
      <c r="F41" s="356"/>
      <c r="G41" s="356"/>
      <c r="H41" s="356"/>
      <c r="I41" s="356"/>
      <c r="J41" s="357"/>
      <c r="K41" s="75">
        <v>15</v>
      </c>
      <c r="L41" s="75">
        <f>Working!L401</f>
        <v>15</v>
      </c>
      <c r="M41" s="75">
        <f>Working!M401</f>
        <v>0</v>
      </c>
      <c r="N41" s="75">
        <f>Working!N401</f>
        <v>0</v>
      </c>
      <c r="O41" s="75" t="s">
        <v>96</v>
      </c>
    </row>
    <row r="42" spans="1:18" s="7" customFormat="1" ht="30" customHeight="1" x14ac:dyDescent="0.35">
      <c r="A42" s="142"/>
      <c r="B42" s="463" t="str">
        <f>Working!B402</f>
        <v>Humidicelles/humidifiers are in use at the storage area to aid in cooling.  Water tests on file are dated 9/16/24.  Results indicate that water that contacts potatoes meets microbial standards.</v>
      </c>
      <c r="C42" s="475"/>
      <c r="D42" s="475"/>
      <c r="E42" s="475"/>
      <c r="F42" s="475"/>
      <c r="G42" s="475"/>
      <c r="H42" s="475"/>
      <c r="I42" s="475"/>
      <c r="J42" s="475"/>
      <c r="K42" s="475"/>
      <c r="L42" s="475"/>
      <c r="M42" s="475"/>
      <c r="N42" s="475"/>
      <c r="O42" s="476"/>
    </row>
    <row r="43" spans="1:18" s="7" customFormat="1" ht="45" customHeight="1" x14ac:dyDescent="0.35">
      <c r="A43" s="177" t="s">
        <v>352</v>
      </c>
      <c r="B43" s="548" t="s">
        <v>353</v>
      </c>
      <c r="C43" s="549"/>
      <c r="D43" s="549"/>
      <c r="E43" s="549"/>
      <c r="F43" s="549"/>
      <c r="G43" s="549"/>
      <c r="H43" s="549"/>
      <c r="I43" s="549"/>
      <c r="J43" s="550"/>
      <c r="K43" s="75">
        <v>10</v>
      </c>
      <c r="L43" s="75">
        <f>Working!L403</f>
        <v>0</v>
      </c>
      <c r="M43" s="75">
        <f>Working!M403</f>
        <v>0</v>
      </c>
      <c r="N43" s="75">
        <f>Working!N403</f>
        <v>10</v>
      </c>
      <c r="O43" s="75" t="s">
        <v>96</v>
      </c>
    </row>
    <row r="44" spans="1:18" s="7" customFormat="1" ht="30" customHeight="1" x14ac:dyDescent="0.35">
      <c r="A44" s="142"/>
      <c r="B44" s="463" t="str">
        <f>Working!B404</f>
        <v>Ice is not used at this facility.</v>
      </c>
      <c r="C44" s="475"/>
      <c r="D44" s="475"/>
      <c r="E44" s="475"/>
      <c r="F44" s="475"/>
      <c r="G44" s="475"/>
      <c r="H44" s="475"/>
      <c r="I44" s="475"/>
      <c r="J44" s="475"/>
      <c r="K44" s="475"/>
      <c r="L44" s="475"/>
      <c r="M44" s="475"/>
      <c r="N44" s="475"/>
      <c r="O44" s="476"/>
    </row>
    <row r="45" spans="1:18" s="7" customFormat="1" ht="15" customHeight="1" x14ac:dyDescent="0.35">
      <c r="A45" s="268" t="s">
        <v>73</v>
      </c>
      <c r="B45" s="269"/>
      <c r="C45" s="269"/>
      <c r="D45" s="269"/>
      <c r="E45" s="269"/>
      <c r="F45" s="269"/>
      <c r="G45" s="269"/>
      <c r="H45" s="269"/>
      <c r="I45" s="269"/>
      <c r="J45" s="270"/>
      <c r="K45" s="44" t="s">
        <v>74</v>
      </c>
      <c r="L45" s="171" t="s">
        <v>10</v>
      </c>
      <c r="M45" s="171" t="s">
        <v>75</v>
      </c>
      <c r="N45" s="171" t="s">
        <v>45</v>
      </c>
      <c r="O45" s="171" t="s">
        <v>76</v>
      </c>
    </row>
    <row r="46" spans="1:18" s="7" customFormat="1" ht="30" customHeight="1" x14ac:dyDescent="0.35">
      <c r="A46" s="177" t="s">
        <v>354</v>
      </c>
      <c r="B46" s="548" t="s">
        <v>355</v>
      </c>
      <c r="C46" s="549"/>
      <c r="D46" s="549"/>
      <c r="E46" s="549"/>
      <c r="F46" s="549"/>
      <c r="G46" s="549"/>
      <c r="H46" s="549"/>
      <c r="I46" s="549"/>
      <c r="J46" s="550"/>
      <c r="K46" s="75">
        <v>5</v>
      </c>
      <c r="L46" s="75">
        <f>Working!L405</f>
        <v>5</v>
      </c>
      <c r="M46" s="75">
        <f>Working!M405</f>
        <v>0</v>
      </c>
      <c r="N46" s="75">
        <f>Working!N405</f>
        <v>0</v>
      </c>
      <c r="O46" s="75" t="s">
        <v>79</v>
      </c>
    </row>
    <row r="47" spans="1:18" s="7" customFormat="1" ht="30" customHeight="1" x14ac:dyDescent="0.35">
      <c r="A47" s="142"/>
      <c r="B47" s="463">
        <f>Working!B406</f>
        <v>0</v>
      </c>
      <c r="C47" s="475"/>
      <c r="D47" s="475"/>
      <c r="E47" s="475"/>
      <c r="F47" s="475"/>
      <c r="G47" s="475"/>
      <c r="H47" s="475"/>
      <c r="I47" s="475"/>
      <c r="J47" s="475"/>
      <c r="K47" s="475"/>
      <c r="L47" s="475"/>
      <c r="M47" s="475"/>
      <c r="N47" s="475"/>
      <c r="O47" s="476"/>
    </row>
    <row r="48" spans="1:18" s="7" customFormat="1" ht="30" customHeight="1" x14ac:dyDescent="0.35">
      <c r="A48" s="177" t="s">
        <v>356</v>
      </c>
      <c r="B48" s="548" t="s">
        <v>357</v>
      </c>
      <c r="C48" s="549"/>
      <c r="D48" s="549"/>
      <c r="E48" s="549"/>
      <c r="F48" s="549"/>
      <c r="G48" s="549"/>
      <c r="H48" s="549"/>
      <c r="I48" s="549"/>
      <c r="J48" s="550"/>
      <c r="K48" s="75">
        <v>5</v>
      </c>
      <c r="L48" s="75">
        <f>Working!L407</f>
        <v>5</v>
      </c>
      <c r="M48" s="75">
        <f>Working!M407</f>
        <v>0</v>
      </c>
      <c r="N48" s="75">
        <f>Working!N407</f>
        <v>0</v>
      </c>
      <c r="O48" s="75" t="s">
        <v>79</v>
      </c>
    </row>
    <row r="49" spans="1:18" s="7" customFormat="1" ht="30" customHeight="1" x14ac:dyDescent="0.35">
      <c r="A49" s="142"/>
      <c r="B49" s="463" t="str">
        <f>Working!B408</f>
        <v xml:space="preserve">Temperature is tracked at the computer panel in the cellar. </v>
      </c>
      <c r="C49" s="475"/>
      <c r="D49" s="475"/>
      <c r="E49" s="475"/>
      <c r="F49" s="475"/>
      <c r="G49" s="475"/>
      <c r="H49" s="475"/>
      <c r="I49" s="475"/>
      <c r="J49" s="475"/>
      <c r="K49" s="475"/>
      <c r="L49" s="475"/>
      <c r="M49" s="475"/>
      <c r="N49" s="475"/>
      <c r="O49" s="476"/>
    </row>
    <row r="50" spans="1:18" s="7" customFormat="1" ht="30" customHeight="1" x14ac:dyDescent="0.35">
      <c r="A50" s="177" t="s">
        <v>358</v>
      </c>
      <c r="B50" s="548" t="s">
        <v>359</v>
      </c>
      <c r="C50" s="549"/>
      <c r="D50" s="549"/>
      <c r="E50" s="549"/>
      <c r="F50" s="549"/>
      <c r="G50" s="549"/>
      <c r="H50" s="549"/>
      <c r="I50" s="549"/>
      <c r="J50" s="550"/>
      <c r="K50" s="75">
        <v>10</v>
      </c>
      <c r="L50" s="75">
        <f>Working!L411</f>
        <v>10</v>
      </c>
      <c r="M50" s="75">
        <f>Working!M411</f>
        <v>0</v>
      </c>
      <c r="N50" s="75">
        <f>Working!N411</f>
        <v>0</v>
      </c>
      <c r="O50" s="75"/>
    </row>
    <row r="51" spans="1:18" s="7" customFormat="1" ht="30" customHeight="1" x14ac:dyDescent="0.35">
      <c r="A51" s="142"/>
      <c r="B51" s="463">
        <f>Working!B412</f>
        <v>0</v>
      </c>
      <c r="C51" s="475"/>
      <c r="D51" s="475"/>
      <c r="E51" s="475"/>
      <c r="F51" s="475"/>
      <c r="G51" s="475"/>
      <c r="H51" s="475"/>
      <c r="I51" s="475"/>
      <c r="J51" s="475"/>
      <c r="K51" s="475"/>
      <c r="L51" s="475"/>
      <c r="M51" s="475"/>
      <c r="N51" s="475"/>
      <c r="O51" s="476"/>
    </row>
    <row r="52" spans="1:18" s="7" customFormat="1" ht="36" customHeight="1" x14ac:dyDescent="0.35">
      <c r="A52" s="177" t="s">
        <v>360</v>
      </c>
      <c r="B52" s="548" t="s">
        <v>361</v>
      </c>
      <c r="C52" s="549"/>
      <c r="D52" s="549"/>
      <c r="E52" s="549"/>
      <c r="F52" s="549"/>
      <c r="G52" s="549"/>
      <c r="H52" s="549"/>
      <c r="I52" s="549"/>
      <c r="J52" s="550"/>
      <c r="K52" s="75">
        <v>10</v>
      </c>
      <c r="L52" s="75">
        <f>Working!L413</f>
        <v>10</v>
      </c>
      <c r="M52" s="75">
        <f>Working!M413</f>
        <v>0</v>
      </c>
      <c r="N52" s="75">
        <f>Working!N413</f>
        <v>0</v>
      </c>
      <c r="O52" s="75" t="s">
        <v>79</v>
      </c>
    </row>
    <row r="53" spans="1:18" s="7" customFormat="1" ht="30" customHeight="1" x14ac:dyDescent="0.35">
      <c r="A53" s="142"/>
      <c r="B53" s="463">
        <f>Working!B414</f>
        <v>0</v>
      </c>
      <c r="C53" s="475"/>
      <c r="D53" s="475"/>
      <c r="E53" s="475"/>
      <c r="F53" s="475"/>
      <c r="G53" s="475"/>
      <c r="H53" s="475"/>
      <c r="I53" s="475"/>
      <c r="J53" s="475"/>
      <c r="K53" s="475"/>
      <c r="L53" s="475"/>
      <c r="M53" s="475"/>
      <c r="N53" s="475"/>
      <c r="O53" s="476"/>
    </row>
    <row r="54" spans="1:18" s="7" customFormat="1" ht="30" customHeight="1" x14ac:dyDescent="0.35">
      <c r="A54" s="177" t="s">
        <v>362</v>
      </c>
      <c r="B54" s="548" t="s">
        <v>363</v>
      </c>
      <c r="C54" s="549"/>
      <c r="D54" s="549"/>
      <c r="E54" s="549"/>
      <c r="F54" s="549"/>
      <c r="G54" s="549"/>
      <c r="H54" s="549"/>
      <c r="I54" s="549"/>
      <c r="J54" s="550"/>
      <c r="K54" s="75">
        <v>10</v>
      </c>
      <c r="L54" s="75">
        <f>Working!L415</f>
        <v>0</v>
      </c>
      <c r="M54" s="75">
        <f>Working!M415</f>
        <v>0</v>
      </c>
      <c r="N54" s="75">
        <f>Working!N415</f>
        <v>10</v>
      </c>
      <c r="O54" s="75"/>
    </row>
    <row r="55" spans="1:18" s="7" customFormat="1" ht="30" customHeight="1" x14ac:dyDescent="0.35">
      <c r="A55" s="142"/>
      <c r="B55" s="551" t="str">
        <f>Working!B416</f>
        <v>Ice is not used at this facility.</v>
      </c>
      <c r="C55" s="552"/>
      <c r="D55" s="552"/>
      <c r="E55" s="552"/>
      <c r="F55" s="552"/>
      <c r="G55" s="552"/>
      <c r="H55" s="552"/>
      <c r="I55" s="552"/>
      <c r="J55" s="552"/>
      <c r="K55" s="552"/>
      <c r="L55" s="552"/>
      <c r="M55" s="552"/>
      <c r="N55" s="552"/>
      <c r="O55" s="553"/>
    </row>
    <row r="56" spans="1:18" s="8" customFormat="1" ht="30" customHeight="1" x14ac:dyDescent="0.45">
      <c r="A56" s="326" t="s">
        <v>364</v>
      </c>
      <c r="B56" s="326"/>
      <c r="C56" s="326"/>
      <c r="D56" s="326"/>
      <c r="E56" s="326"/>
      <c r="F56" s="326"/>
      <c r="G56" s="326"/>
      <c r="H56" s="326"/>
      <c r="I56" s="326"/>
      <c r="J56" s="326"/>
      <c r="K56" s="326"/>
      <c r="L56" s="326"/>
      <c r="M56" s="326"/>
      <c r="N56" s="326"/>
      <c r="O56" s="326"/>
    </row>
    <row r="57" spans="1:18" s="2" customFormat="1" ht="13.5" x14ac:dyDescent="0.35">
      <c r="A57" s="268" t="s">
        <v>73</v>
      </c>
      <c r="B57" s="269"/>
      <c r="C57" s="269"/>
      <c r="D57" s="269"/>
      <c r="E57" s="269"/>
      <c r="F57" s="269"/>
      <c r="G57" s="269"/>
      <c r="H57" s="269"/>
      <c r="I57" s="269"/>
      <c r="J57" s="270"/>
      <c r="K57" s="44" t="s">
        <v>74</v>
      </c>
      <c r="L57" s="171" t="s">
        <v>10</v>
      </c>
      <c r="M57" s="171" t="s">
        <v>75</v>
      </c>
      <c r="N57" s="171" t="s">
        <v>45</v>
      </c>
      <c r="O57" s="171" t="s">
        <v>76</v>
      </c>
      <c r="P57" s="7"/>
      <c r="Q57" s="7"/>
      <c r="R57" s="7"/>
    </row>
    <row r="58" spans="1:18" s="7" customFormat="1" ht="51" customHeight="1" x14ac:dyDescent="0.35">
      <c r="A58" s="62" t="s">
        <v>365</v>
      </c>
      <c r="B58" s="548" t="s">
        <v>366</v>
      </c>
      <c r="C58" s="549"/>
      <c r="D58" s="549"/>
      <c r="E58" s="549"/>
      <c r="F58" s="549"/>
      <c r="G58" s="549"/>
      <c r="H58" s="549"/>
      <c r="I58" s="549"/>
      <c r="J58" s="550"/>
      <c r="K58" s="75">
        <v>10</v>
      </c>
      <c r="L58" s="75">
        <f>Working!L419</f>
        <v>10</v>
      </c>
      <c r="M58" s="75">
        <f>Working!M419</f>
        <v>0</v>
      </c>
      <c r="N58" s="165"/>
      <c r="O58" s="75" t="s">
        <v>102</v>
      </c>
    </row>
    <row r="59" spans="1:18" s="7" customFormat="1" ht="30" customHeight="1" x14ac:dyDescent="0.35">
      <c r="A59" s="142"/>
      <c r="B59" s="463">
        <f>Working!B420</f>
        <v>0</v>
      </c>
      <c r="C59" s="475"/>
      <c r="D59" s="475"/>
      <c r="E59" s="475"/>
      <c r="F59" s="475"/>
      <c r="G59" s="475"/>
      <c r="H59" s="475"/>
      <c r="I59" s="475"/>
      <c r="J59" s="475"/>
      <c r="K59" s="475"/>
      <c r="L59" s="475"/>
      <c r="M59" s="475"/>
      <c r="N59" s="475"/>
      <c r="O59" s="476"/>
    </row>
    <row r="60" spans="1:18" s="7" customFormat="1" ht="30" customHeight="1" x14ac:dyDescent="0.35">
      <c r="A60" s="62" t="s">
        <v>367</v>
      </c>
      <c r="B60" s="548" t="s">
        <v>368</v>
      </c>
      <c r="C60" s="549"/>
      <c r="D60" s="549"/>
      <c r="E60" s="549"/>
      <c r="F60" s="549"/>
      <c r="G60" s="549"/>
      <c r="H60" s="549"/>
      <c r="I60" s="549"/>
      <c r="J60" s="550"/>
      <c r="K60" s="75">
        <v>10</v>
      </c>
      <c r="L60" s="75">
        <f>Working!L421</f>
        <v>10</v>
      </c>
      <c r="M60" s="75">
        <f>Working!M421</f>
        <v>0</v>
      </c>
      <c r="N60" s="165"/>
      <c r="O60" s="75" t="s">
        <v>102</v>
      </c>
    </row>
    <row r="61" spans="1:18" s="7" customFormat="1" ht="30" customHeight="1" x14ac:dyDescent="0.35">
      <c r="A61" s="142"/>
      <c r="B61" s="463">
        <f>Working!B422</f>
        <v>0</v>
      </c>
      <c r="C61" s="475"/>
      <c r="D61" s="475"/>
      <c r="E61" s="475"/>
      <c r="F61" s="475"/>
      <c r="G61" s="475"/>
      <c r="H61" s="475"/>
      <c r="I61" s="475"/>
      <c r="J61" s="475"/>
      <c r="K61" s="475"/>
      <c r="L61" s="475"/>
      <c r="M61" s="475"/>
      <c r="N61" s="475"/>
      <c r="O61" s="476"/>
    </row>
    <row r="62" spans="1:18" s="7" customFormat="1" ht="45" customHeight="1" x14ac:dyDescent="0.35">
      <c r="A62" s="62" t="s">
        <v>369</v>
      </c>
      <c r="B62" s="548" t="s">
        <v>370</v>
      </c>
      <c r="C62" s="549"/>
      <c r="D62" s="549"/>
      <c r="E62" s="549"/>
      <c r="F62" s="549"/>
      <c r="G62" s="549"/>
      <c r="H62" s="549"/>
      <c r="I62" s="549"/>
      <c r="J62" s="550"/>
      <c r="K62" s="75">
        <v>10</v>
      </c>
      <c r="L62" s="75">
        <f>Working!L423</f>
        <v>0</v>
      </c>
      <c r="M62" s="75">
        <f>Working!M423</f>
        <v>0</v>
      </c>
      <c r="N62" s="75">
        <f>Working!N423</f>
        <v>10</v>
      </c>
      <c r="O62" s="75" t="s">
        <v>102</v>
      </c>
    </row>
    <row r="63" spans="1:18" s="7" customFormat="1" ht="30" customHeight="1" x14ac:dyDescent="0.35">
      <c r="A63" s="142"/>
      <c r="B63" s="463" t="str">
        <f>Working!B424</f>
        <v>Specific shipping temperatures are not required for bulk raw potatoes.</v>
      </c>
      <c r="C63" s="475"/>
      <c r="D63" s="475"/>
      <c r="E63" s="475"/>
      <c r="F63" s="475"/>
      <c r="G63" s="475"/>
      <c r="H63" s="475"/>
      <c r="I63" s="475"/>
      <c r="J63" s="475"/>
      <c r="K63" s="475"/>
      <c r="L63" s="475"/>
      <c r="M63" s="475"/>
      <c r="N63" s="475"/>
      <c r="O63" s="476"/>
    </row>
    <row r="64" spans="1:18" s="7" customFormat="1" ht="15" customHeight="1" x14ac:dyDescent="0.35">
      <c r="A64" s="62" t="s">
        <v>371</v>
      </c>
      <c r="B64" s="555" t="s">
        <v>372</v>
      </c>
      <c r="C64" s="556"/>
      <c r="D64" s="556"/>
      <c r="E64" s="556"/>
      <c r="F64" s="556"/>
      <c r="G64" s="556"/>
      <c r="H64" s="556"/>
      <c r="I64" s="556"/>
      <c r="J64" s="557"/>
      <c r="K64" s="75">
        <v>5</v>
      </c>
      <c r="L64" s="75">
        <f>Working!L425</f>
        <v>5</v>
      </c>
      <c r="M64" s="75">
        <f>Working!M425</f>
        <v>0</v>
      </c>
      <c r="N64" s="165"/>
      <c r="O64" s="75" t="s">
        <v>102</v>
      </c>
    </row>
    <row r="65" spans="1:18" s="7" customFormat="1" ht="30" customHeight="1" x14ac:dyDescent="0.35">
      <c r="A65" s="142"/>
      <c r="B65" s="463">
        <f>Working!B426</f>
        <v>0</v>
      </c>
      <c r="C65" s="475"/>
      <c r="D65" s="475"/>
      <c r="E65" s="475"/>
      <c r="F65" s="475"/>
      <c r="G65" s="475"/>
      <c r="H65" s="475"/>
      <c r="I65" s="475"/>
      <c r="J65" s="475"/>
      <c r="K65" s="475"/>
      <c r="L65" s="475"/>
      <c r="M65" s="475"/>
      <c r="N65" s="475"/>
      <c r="O65" s="476"/>
    </row>
    <row r="66" spans="1:18" ht="30" customHeight="1" x14ac:dyDescent="0.35">
      <c r="A66" s="326" t="s">
        <v>373</v>
      </c>
      <c r="B66" s="326"/>
      <c r="C66" s="326"/>
      <c r="D66" s="326"/>
      <c r="E66" s="326"/>
      <c r="F66" s="326"/>
      <c r="G66" s="326"/>
      <c r="H66" s="326"/>
      <c r="I66" s="326"/>
      <c r="J66" s="326"/>
      <c r="K66" s="326"/>
      <c r="L66" s="326"/>
      <c r="M66" s="326"/>
      <c r="N66" s="326"/>
      <c r="O66" s="326"/>
    </row>
    <row r="67" spans="1:18" s="2" customFormat="1" ht="13.5" x14ac:dyDescent="0.35">
      <c r="A67" s="268" t="s">
        <v>73</v>
      </c>
      <c r="B67" s="269"/>
      <c r="C67" s="269"/>
      <c r="D67" s="269"/>
      <c r="E67" s="269"/>
      <c r="F67" s="269"/>
      <c r="G67" s="269"/>
      <c r="H67" s="269"/>
      <c r="I67" s="269"/>
      <c r="J67" s="270"/>
      <c r="K67" s="44" t="s">
        <v>74</v>
      </c>
      <c r="L67" s="171" t="s">
        <v>10</v>
      </c>
      <c r="M67" s="171" t="s">
        <v>75</v>
      </c>
      <c r="N67" s="171" t="s">
        <v>45</v>
      </c>
      <c r="O67" s="171" t="s">
        <v>76</v>
      </c>
      <c r="P67" s="7"/>
      <c r="Q67" s="7"/>
      <c r="R67" s="7"/>
    </row>
    <row r="68" spans="1:18" s="7" customFormat="1" ht="45" customHeight="1" x14ac:dyDescent="0.35">
      <c r="A68" s="62" t="s">
        <v>374</v>
      </c>
      <c r="B68" s="548" t="s">
        <v>375</v>
      </c>
      <c r="C68" s="549"/>
      <c r="D68" s="549"/>
      <c r="E68" s="549"/>
      <c r="F68" s="549"/>
      <c r="G68" s="549"/>
      <c r="H68" s="549"/>
      <c r="I68" s="549"/>
      <c r="J68" s="550"/>
      <c r="K68" s="75">
        <v>10</v>
      </c>
      <c r="L68" s="75">
        <f>Working!L429</f>
        <v>10</v>
      </c>
      <c r="M68" s="75">
        <f>Working!M429</f>
        <v>0</v>
      </c>
      <c r="N68" s="165"/>
      <c r="O68" s="75"/>
    </row>
    <row r="69" spans="1:18" s="7" customFormat="1" ht="30" customHeight="1" x14ac:dyDescent="0.35">
      <c r="A69" s="142"/>
      <c r="B69" s="463">
        <f>Working!B430</f>
        <v>0</v>
      </c>
      <c r="C69" s="475"/>
      <c r="D69" s="475"/>
      <c r="E69" s="475"/>
      <c r="F69" s="475"/>
      <c r="G69" s="475"/>
      <c r="H69" s="475"/>
      <c r="I69" s="475"/>
      <c r="J69" s="475"/>
      <c r="K69" s="475"/>
      <c r="L69" s="475"/>
      <c r="M69" s="475"/>
      <c r="N69" s="475"/>
      <c r="O69" s="476"/>
    </row>
    <row r="70" spans="1:18" s="7" customFormat="1" ht="15" customHeight="1" x14ac:dyDescent="0.35">
      <c r="A70" s="268" t="s">
        <v>73</v>
      </c>
      <c r="B70" s="269"/>
      <c r="C70" s="269"/>
      <c r="D70" s="269"/>
      <c r="E70" s="269"/>
      <c r="F70" s="269"/>
      <c r="G70" s="269"/>
      <c r="H70" s="269"/>
      <c r="I70" s="269"/>
      <c r="J70" s="270"/>
      <c r="K70" s="44" t="s">
        <v>74</v>
      </c>
      <c r="L70" s="171" t="s">
        <v>10</v>
      </c>
      <c r="M70" s="171" t="s">
        <v>75</v>
      </c>
      <c r="N70" s="171" t="s">
        <v>45</v>
      </c>
      <c r="O70" s="171" t="s">
        <v>76</v>
      </c>
    </row>
    <row r="71" spans="1:18" s="7" customFormat="1" ht="60" customHeight="1" x14ac:dyDescent="0.35">
      <c r="A71" s="62" t="s">
        <v>376</v>
      </c>
      <c r="B71" s="548" t="s">
        <v>377</v>
      </c>
      <c r="C71" s="549"/>
      <c r="D71" s="549"/>
      <c r="E71" s="549"/>
      <c r="F71" s="549"/>
      <c r="G71" s="549"/>
      <c r="H71" s="549"/>
      <c r="I71" s="549"/>
      <c r="J71" s="550"/>
      <c r="K71" s="75">
        <v>5</v>
      </c>
      <c r="L71" s="75">
        <f>Working!L431</f>
        <v>0</v>
      </c>
      <c r="M71" s="75">
        <f>Working!M431</f>
        <v>0</v>
      </c>
      <c r="N71" s="75">
        <f>Working!N431</f>
        <v>5</v>
      </c>
      <c r="O71" s="75" t="s">
        <v>102</v>
      </c>
    </row>
    <row r="72" spans="1:18" s="7" customFormat="1" ht="30" customHeight="1" x14ac:dyDescent="0.35">
      <c r="A72" s="142"/>
      <c r="B72" s="463" t="str">
        <f>Working!B432</f>
        <v>A policy for hair/beard nets is not on file.</v>
      </c>
      <c r="C72" s="475"/>
      <c r="D72" s="475"/>
      <c r="E72" s="475"/>
      <c r="F72" s="475"/>
      <c r="G72" s="475"/>
      <c r="H72" s="475"/>
      <c r="I72" s="475"/>
      <c r="J72" s="475"/>
      <c r="K72" s="475"/>
      <c r="L72" s="475"/>
      <c r="M72" s="475"/>
      <c r="N72" s="475"/>
      <c r="O72" s="476"/>
    </row>
    <row r="73" spans="1:18" s="7" customFormat="1" ht="56.25" customHeight="1" x14ac:dyDescent="0.35">
      <c r="A73" s="62" t="s">
        <v>378</v>
      </c>
      <c r="B73" s="548" t="s">
        <v>379</v>
      </c>
      <c r="C73" s="549"/>
      <c r="D73" s="549"/>
      <c r="E73" s="549"/>
      <c r="F73" s="549"/>
      <c r="G73" s="549"/>
      <c r="H73" s="549"/>
      <c r="I73" s="549"/>
      <c r="J73" s="550"/>
      <c r="K73" s="75">
        <v>5</v>
      </c>
      <c r="L73" s="75">
        <f>Working!L436</f>
        <v>5</v>
      </c>
      <c r="M73" s="75">
        <f>Working!M436</f>
        <v>0</v>
      </c>
      <c r="N73" s="75">
        <f>Working!N436</f>
        <v>0</v>
      </c>
      <c r="O73" s="75" t="s">
        <v>102</v>
      </c>
    </row>
    <row r="74" spans="1:18" s="7" customFormat="1" ht="30" customHeight="1" x14ac:dyDescent="0.35">
      <c r="A74" s="142"/>
      <c r="B74" s="463">
        <f>Working!B437</f>
        <v>0</v>
      </c>
      <c r="C74" s="475"/>
      <c r="D74" s="475"/>
      <c r="E74" s="475"/>
      <c r="F74" s="475"/>
      <c r="G74" s="475"/>
      <c r="H74" s="475"/>
      <c r="I74" s="475"/>
      <c r="J74" s="475"/>
      <c r="K74" s="475"/>
      <c r="L74" s="475"/>
      <c r="M74" s="475"/>
      <c r="N74" s="475"/>
      <c r="O74" s="476"/>
    </row>
    <row r="75" spans="1:18" ht="30" customHeight="1" x14ac:dyDescent="0.35">
      <c r="A75" s="320" t="s">
        <v>91</v>
      </c>
      <c r="B75" s="320"/>
      <c r="C75" s="320"/>
      <c r="D75" s="320"/>
      <c r="E75" s="320"/>
      <c r="F75" s="320"/>
      <c r="G75" s="320"/>
      <c r="H75" s="320"/>
      <c r="I75" s="320"/>
      <c r="J75" s="320"/>
      <c r="K75" s="320"/>
      <c r="L75" s="320"/>
      <c r="M75" s="320"/>
      <c r="N75" s="320"/>
      <c r="O75" s="320"/>
    </row>
    <row r="76" spans="1:18" s="2" customFormat="1" ht="13.5" x14ac:dyDescent="0.35">
      <c r="A76" s="268" t="s">
        <v>73</v>
      </c>
      <c r="B76" s="269"/>
      <c r="C76" s="269"/>
      <c r="D76" s="269"/>
      <c r="E76" s="269"/>
      <c r="F76" s="269"/>
      <c r="G76" s="269"/>
      <c r="H76" s="269"/>
      <c r="I76" s="269"/>
      <c r="J76" s="270"/>
      <c r="K76" s="44" t="s">
        <v>74</v>
      </c>
      <c r="L76" s="171" t="s">
        <v>10</v>
      </c>
      <c r="M76" s="171" t="s">
        <v>75</v>
      </c>
      <c r="N76" s="171" t="s">
        <v>45</v>
      </c>
      <c r="O76" s="171" t="s">
        <v>76</v>
      </c>
      <c r="P76" s="7"/>
      <c r="Q76" s="7"/>
      <c r="R76" s="7"/>
    </row>
    <row r="77" spans="1:18" s="7" customFormat="1" ht="61.5" customHeight="1" x14ac:dyDescent="0.35">
      <c r="A77" s="62" t="s">
        <v>380</v>
      </c>
      <c r="B77" s="548" t="s">
        <v>381</v>
      </c>
      <c r="C77" s="549"/>
      <c r="D77" s="549"/>
      <c r="E77" s="549"/>
      <c r="F77" s="549"/>
      <c r="G77" s="549"/>
      <c r="H77" s="549"/>
      <c r="I77" s="549"/>
      <c r="J77" s="550"/>
      <c r="K77" s="75">
        <v>10</v>
      </c>
      <c r="L77" s="75">
        <f>Working!L440</f>
        <v>10</v>
      </c>
      <c r="M77" s="75">
        <f>Working!M440</f>
        <v>0</v>
      </c>
      <c r="N77" s="165"/>
      <c r="O77" s="75" t="s">
        <v>79</v>
      </c>
    </row>
    <row r="78" spans="1:18" s="7" customFormat="1" ht="30" customHeight="1" x14ac:dyDescent="0.35">
      <c r="A78" s="142"/>
      <c r="B78" s="494">
        <f>Working!B441</f>
        <v>0</v>
      </c>
      <c r="C78" s="495"/>
      <c r="D78" s="495"/>
      <c r="E78" s="495"/>
      <c r="F78" s="495"/>
      <c r="G78" s="495"/>
      <c r="H78" s="495"/>
      <c r="I78" s="495"/>
      <c r="J78" s="495"/>
      <c r="K78" s="495"/>
      <c r="L78" s="495"/>
      <c r="M78" s="495"/>
      <c r="N78" s="495"/>
      <c r="O78" s="496"/>
    </row>
    <row r="79" spans="1:18" ht="5.2" customHeight="1" x14ac:dyDescent="0.4">
      <c r="A79" s="212"/>
      <c r="B79" s="212"/>
      <c r="C79" s="212"/>
      <c r="D79" s="212"/>
      <c r="E79" s="212"/>
      <c r="F79" s="212"/>
      <c r="G79" s="212"/>
      <c r="H79" s="212"/>
      <c r="I79" s="212"/>
      <c r="J79" s="212"/>
      <c r="K79" s="212"/>
      <c r="L79" s="212"/>
      <c r="M79" s="212"/>
      <c r="N79" s="212"/>
      <c r="O79" s="212"/>
    </row>
    <row r="80" spans="1:18" ht="15" customHeight="1" x14ac:dyDescent="0.35">
      <c r="A80" s="318" t="s">
        <v>125</v>
      </c>
      <c r="B80" s="319"/>
      <c r="C80" s="319"/>
      <c r="D80" s="319"/>
      <c r="E80" s="319"/>
      <c r="F80" s="319"/>
      <c r="G80" s="319"/>
      <c r="H80" s="319"/>
      <c r="I80" s="319"/>
      <c r="J80" s="319"/>
      <c r="K80" s="319"/>
      <c r="L80" s="319"/>
      <c r="M80" s="319"/>
      <c r="N80" s="319"/>
      <c r="O80" s="562"/>
    </row>
    <row r="81" spans="1:17" ht="60" customHeight="1" x14ac:dyDescent="0.35">
      <c r="A81" s="463">
        <f>Working!A444</f>
        <v>0</v>
      </c>
      <c r="B81" s="475"/>
      <c r="C81" s="475"/>
      <c r="D81" s="475"/>
      <c r="E81" s="475"/>
      <c r="F81" s="475"/>
      <c r="G81" s="475"/>
      <c r="H81" s="475"/>
      <c r="I81" s="475"/>
      <c r="J81" s="475"/>
      <c r="K81" s="475"/>
      <c r="L81" s="475"/>
      <c r="M81" s="475"/>
      <c r="N81" s="475"/>
      <c r="O81" s="476"/>
    </row>
    <row r="82" spans="1:17" ht="60" customHeight="1" x14ac:dyDescent="0.35">
      <c r="A82" s="463">
        <f>Working!A445</f>
        <v>0</v>
      </c>
      <c r="B82" s="475"/>
      <c r="C82" s="475"/>
      <c r="D82" s="475"/>
      <c r="E82" s="475"/>
      <c r="F82" s="475"/>
      <c r="G82" s="475"/>
      <c r="H82" s="475"/>
      <c r="I82" s="475"/>
      <c r="J82" s="475"/>
      <c r="K82" s="475"/>
      <c r="L82" s="475"/>
      <c r="M82" s="475"/>
      <c r="N82" s="475"/>
      <c r="O82" s="476"/>
    </row>
    <row r="83" spans="1:17" ht="60" customHeight="1" x14ac:dyDescent="0.35">
      <c r="A83" s="463">
        <f>Working!A446</f>
        <v>0</v>
      </c>
      <c r="B83" s="475"/>
      <c r="C83" s="475"/>
      <c r="D83" s="475"/>
      <c r="E83" s="475"/>
      <c r="F83" s="475"/>
      <c r="G83" s="475"/>
      <c r="H83" s="475"/>
      <c r="I83" s="475"/>
      <c r="J83" s="475"/>
      <c r="K83" s="475"/>
      <c r="L83" s="475"/>
      <c r="M83" s="475"/>
      <c r="N83" s="475"/>
      <c r="O83" s="476"/>
      <c r="Q83" s="1"/>
    </row>
    <row r="84" spans="1:17" ht="60" customHeight="1" x14ac:dyDescent="0.35">
      <c r="A84" s="463">
        <f>Working!A447</f>
        <v>0</v>
      </c>
      <c r="B84" s="475"/>
      <c r="C84" s="475"/>
      <c r="D84" s="475"/>
      <c r="E84" s="475"/>
      <c r="F84" s="475"/>
      <c r="G84" s="475"/>
      <c r="H84" s="475"/>
      <c r="I84" s="475"/>
      <c r="J84" s="475"/>
      <c r="K84" s="475"/>
      <c r="L84" s="475"/>
      <c r="M84" s="475"/>
      <c r="N84" s="475"/>
      <c r="O84" s="476"/>
    </row>
    <row r="85" spans="1:17" ht="60" customHeight="1" x14ac:dyDescent="0.35">
      <c r="A85" s="463">
        <f>Working!A448</f>
        <v>0</v>
      </c>
      <c r="B85" s="475"/>
      <c r="C85" s="475"/>
      <c r="D85" s="475"/>
      <c r="E85" s="475"/>
      <c r="F85" s="475"/>
      <c r="G85" s="475"/>
      <c r="H85" s="475"/>
      <c r="I85" s="475"/>
      <c r="J85" s="475"/>
      <c r="K85" s="475"/>
      <c r="L85" s="475"/>
      <c r="M85" s="475"/>
      <c r="N85" s="475"/>
      <c r="O85" s="476"/>
    </row>
    <row r="86" spans="1:17" ht="60" customHeight="1" x14ac:dyDescent="0.35">
      <c r="A86" s="463">
        <f>Working!A449</f>
        <v>0</v>
      </c>
      <c r="B86" s="475"/>
      <c r="C86" s="475"/>
      <c r="D86" s="475"/>
      <c r="E86" s="475"/>
      <c r="F86" s="475"/>
      <c r="G86" s="475"/>
      <c r="H86" s="475"/>
      <c r="I86" s="475"/>
      <c r="J86" s="475"/>
      <c r="K86" s="475"/>
      <c r="L86" s="475"/>
      <c r="M86" s="475"/>
      <c r="N86" s="475"/>
      <c r="O86" s="476"/>
    </row>
    <row r="87" spans="1:17" ht="1.05" customHeight="1" x14ac:dyDescent="0.35">
      <c r="A87" s="473" t="e">
        <f>Working!#REF!</f>
        <v>#REF!</v>
      </c>
      <c r="B87" s="473"/>
      <c r="C87" s="473"/>
      <c r="D87" s="473"/>
      <c r="E87" s="473"/>
      <c r="F87" s="473"/>
      <c r="G87" s="473"/>
      <c r="H87" s="473"/>
      <c r="I87" s="473"/>
      <c r="J87" s="473"/>
      <c r="K87" s="473"/>
      <c r="L87" s="473"/>
      <c r="M87" s="473"/>
      <c r="N87" s="473"/>
      <c r="O87" s="473"/>
    </row>
    <row r="88" spans="1:17" ht="1.05" customHeight="1" x14ac:dyDescent="0.4">
      <c r="A88" s="440"/>
      <c r="B88" s="440"/>
      <c r="C88" s="440"/>
      <c r="D88" s="440"/>
      <c r="E88" s="440"/>
      <c r="F88" s="440"/>
      <c r="G88" s="440"/>
      <c r="H88" s="440"/>
      <c r="I88" s="440"/>
      <c r="J88" s="440"/>
      <c r="K88" s="440"/>
      <c r="L88" s="440"/>
      <c r="M88" s="440"/>
      <c r="N88" s="440"/>
      <c r="O88" s="440"/>
    </row>
    <row r="89" spans="1:17" ht="27" customHeight="1" thickBot="1" x14ac:dyDescent="0.45">
      <c r="A89" s="563" t="s">
        <v>516</v>
      </c>
      <c r="B89" s="563"/>
      <c r="C89" s="563"/>
      <c r="D89" s="563"/>
      <c r="E89" s="563"/>
      <c r="F89" s="563"/>
      <c r="G89" s="563"/>
      <c r="H89" s="563"/>
      <c r="I89" s="563"/>
      <c r="J89" s="96">
        <f>SUM(L77+L73+L71+L68+L64+L62+L60+L58+L54+L52+L50+L48+L43+L41+L37+L35+L33+L31+L27+L25+L23+L18+L16+L14+L12+L10+L8+L6+L4+L20+L46)</f>
        <v>180</v>
      </c>
      <c r="K89" s="440"/>
      <c r="L89" s="440"/>
      <c r="M89" s="440"/>
      <c r="N89" s="440"/>
      <c r="O89" s="440"/>
    </row>
    <row r="90" spans="1:17" ht="27" customHeight="1" thickBot="1" x14ac:dyDescent="0.45">
      <c r="A90" s="452" t="s">
        <v>490</v>
      </c>
      <c r="B90" s="452"/>
      <c r="C90" s="452"/>
      <c r="D90" s="90" t="s">
        <v>491</v>
      </c>
      <c r="E90" s="91">
        <v>255</v>
      </c>
      <c r="F90" s="117"/>
      <c r="G90" s="455" t="s">
        <v>492</v>
      </c>
      <c r="H90" s="455"/>
      <c r="I90" s="455"/>
      <c r="J90" s="455"/>
      <c r="K90" s="455"/>
      <c r="L90" s="455"/>
      <c r="M90" s="455"/>
      <c r="N90" s="455"/>
      <c r="O90" s="455"/>
    </row>
    <row r="91" spans="1:17" ht="27" customHeight="1" thickBot="1" x14ac:dyDescent="0.45">
      <c r="A91" s="451" t="s">
        <v>493</v>
      </c>
      <c r="B91" s="451"/>
      <c r="C91" s="451"/>
      <c r="D91" s="90" t="s">
        <v>491</v>
      </c>
      <c r="E91" s="92">
        <f>SUM(N77+N73+N71+N68+N64+N62+N60+N58+N54+N52+N50+N48+N46+N43+N41+N37+N35+N33+N31+N27+N25+N23+N20+N18+N16+N14+N10+N12+N8+N6+N4)</f>
        <v>65</v>
      </c>
      <c r="F91" s="117"/>
      <c r="G91" s="455" t="s">
        <v>494</v>
      </c>
      <c r="H91" s="455"/>
      <c r="I91" s="455"/>
      <c r="J91" s="455"/>
      <c r="K91" s="455"/>
      <c r="L91" s="455"/>
      <c r="M91" s="455"/>
      <c r="N91" s="455"/>
      <c r="O91" s="455"/>
    </row>
    <row r="92" spans="1:17" ht="27" customHeight="1" thickBot="1" x14ac:dyDescent="0.45">
      <c r="A92" s="451" t="s">
        <v>495</v>
      </c>
      <c r="B92" s="451"/>
      <c r="C92" s="451"/>
      <c r="D92" s="90" t="s">
        <v>491</v>
      </c>
      <c r="E92" s="93">
        <f>E90-E91</f>
        <v>190</v>
      </c>
      <c r="F92" s="117"/>
      <c r="G92" s="455" t="s">
        <v>496</v>
      </c>
      <c r="H92" s="455"/>
      <c r="I92" s="455"/>
      <c r="J92" s="455"/>
      <c r="K92" s="455"/>
      <c r="L92" s="455"/>
      <c r="M92" s="455"/>
      <c r="N92" s="455"/>
      <c r="O92" s="455"/>
    </row>
    <row r="93" spans="1:17" ht="36" customHeight="1" x14ac:dyDescent="0.4">
      <c r="A93" s="469" t="s">
        <v>497</v>
      </c>
      <c r="B93" s="469"/>
      <c r="C93" s="469"/>
      <c r="D93" s="440"/>
      <c r="E93" s="440"/>
      <c r="F93" s="440"/>
      <c r="G93" s="454" t="s">
        <v>498</v>
      </c>
      <c r="H93" s="454"/>
      <c r="I93" s="454"/>
      <c r="J93" s="454"/>
      <c r="K93" s="454"/>
      <c r="L93" s="454"/>
      <c r="M93" s="454"/>
      <c r="N93" s="454"/>
      <c r="O93" s="454"/>
    </row>
    <row r="94" spans="1:17" ht="27" customHeight="1" thickBot="1" x14ac:dyDescent="0.45">
      <c r="A94" s="451" t="s">
        <v>499</v>
      </c>
      <c r="B94" s="451"/>
      <c r="C94" s="451"/>
      <c r="D94" s="90" t="s">
        <v>491</v>
      </c>
      <c r="E94" s="91">
        <f>E92*0.8</f>
        <v>152</v>
      </c>
      <c r="F94" s="117"/>
      <c r="G94" s="455"/>
      <c r="H94" s="455"/>
      <c r="I94" s="455"/>
      <c r="J94" s="455"/>
      <c r="K94" s="455"/>
      <c r="L94" s="455"/>
      <c r="M94" s="455"/>
      <c r="N94" s="455"/>
      <c r="O94" s="455"/>
    </row>
    <row r="95" spans="1:17" ht="15" customHeight="1" x14ac:dyDescent="0.4">
      <c r="A95" s="440"/>
      <c r="B95" s="440"/>
      <c r="C95" s="440"/>
      <c r="D95" s="440"/>
      <c r="E95" s="440"/>
      <c r="F95" s="440"/>
      <c r="G95" s="440"/>
      <c r="H95" s="440"/>
      <c r="I95" s="440"/>
      <c r="J95" s="440"/>
      <c r="K95" s="440"/>
      <c r="L95" s="440"/>
      <c r="M95" s="440"/>
      <c r="N95" s="440"/>
      <c r="O95" s="440"/>
    </row>
    <row r="96" spans="1:17" ht="18" customHeight="1" x14ac:dyDescent="0.4">
      <c r="A96" s="440"/>
      <c r="B96" s="440"/>
      <c r="C96" s="456"/>
      <c r="D96" s="94" t="str">
        <f>IF(J89&gt;=E94, "✓", "")</f>
        <v>✓</v>
      </c>
      <c r="E96" s="90" t="s">
        <v>500</v>
      </c>
      <c r="F96" s="451"/>
      <c r="G96" s="457"/>
      <c r="H96" s="94" t="str">
        <f>IF(AND(J89&lt;E94, OR(L77=10,M77=10)), "✓", "")</f>
        <v/>
      </c>
      <c r="I96" s="561" t="s">
        <v>501</v>
      </c>
      <c r="J96" s="451"/>
      <c r="K96" s="452" t="s">
        <v>502</v>
      </c>
      <c r="L96" s="452"/>
      <c r="M96" s="452"/>
      <c r="N96" s="452"/>
      <c r="O96" s="452"/>
    </row>
    <row r="97" spans="1:15" ht="13.15" x14ac:dyDescent="0.4">
      <c r="A97" s="450"/>
      <c r="B97" s="450"/>
      <c r="C97" s="450"/>
      <c r="D97" s="450"/>
      <c r="E97" s="450"/>
      <c r="F97" s="450"/>
      <c r="G97" s="450"/>
      <c r="H97" s="450"/>
      <c r="I97" s="450"/>
      <c r="J97" s="450"/>
      <c r="K97" s="450"/>
      <c r="L97" s="450"/>
      <c r="M97" s="450"/>
      <c r="N97" s="450"/>
      <c r="O97" s="450"/>
    </row>
    <row r="98" spans="1:15" ht="13.15" x14ac:dyDescent="0.4">
      <c r="A98" s="485" t="s">
        <v>509</v>
      </c>
      <c r="B98" s="486"/>
      <c r="C98" s="486"/>
      <c r="D98" s="486"/>
      <c r="E98" s="486"/>
      <c r="F98" s="486"/>
      <c r="G98" s="486"/>
      <c r="H98" s="486"/>
      <c r="I98" s="486"/>
      <c r="J98" s="486"/>
      <c r="K98" s="486"/>
      <c r="L98" s="486"/>
      <c r="M98" s="486"/>
      <c r="N98" s="486"/>
      <c r="O98" s="487"/>
    </row>
    <row r="99" spans="1:15" ht="13.15" x14ac:dyDescent="0.4">
      <c r="A99" s="488" t="s">
        <v>510</v>
      </c>
      <c r="B99" s="435"/>
      <c r="C99" s="435"/>
      <c r="D99" s="435"/>
      <c r="E99" s="435"/>
      <c r="F99" s="435"/>
      <c r="G99" s="435"/>
      <c r="H99" s="435"/>
      <c r="I99" s="435"/>
      <c r="J99" s="435"/>
      <c r="K99" s="435"/>
      <c r="L99" s="435"/>
      <c r="M99" s="435"/>
      <c r="N99" s="435"/>
      <c r="O99" s="489"/>
    </row>
    <row r="100" spans="1:15" ht="13.15" x14ac:dyDescent="0.4">
      <c r="A100" s="488" t="s">
        <v>511</v>
      </c>
      <c r="B100" s="435"/>
      <c r="C100" s="435"/>
      <c r="D100" s="435"/>
      <c r="E100" s="435"/>
      <c r="F100" s="435"/>
      <c r="G100" s="435"/>
      <c r="H100" s="435"/>
      <c r="I100" s="435"/>
      <c r="J100" s="435"/>
      <c r="K100" s="435"/>
      <c r="L100" s="435"/>
      <c r="M100" s="435"/>
      <c r="N100" s="435"/>
      <c r="O100" s="489"/>
    </row>
    <row r="101" spans="1:15" ht="13.15" x14ac:dyDescent="0.4">
      <c r="A101" s="490" t="s">
        <v>512</v>
      </c>
      <c r="B101" s="491"/>
      <c r="C101" s="491"/>
      <c r="D101" s="491"/>
      <c r="E101" s="491"/>
      <c r="F101" s="491"/>
      <c r="G101" s="491"/>
      <c r="H101" s="491"/>
      <c r="I101" s="491"/>
      <c r="J101" s="491"/>
      <c r="K101" s="491"/>
      <c r="L101" s="491"/>
      <c r="M101" s="491"/>
      <c r="N101" s="491"/>
      <c r="O101" s="492"/>
    </row>
  </sheetData>
  <sheetProtection algorithmName="SHA-512" hashValue="ShjrjlDHUtsBrxQBN0bm3YQzQEvoMS7EK9dCDQmt5R7jeWNzdSfX/hFPby2dolgwkubSJyxbhEVErd4X9Bc+7A==" saltValue="3C2twaI639Qje8ee4WIYgw==" spinCount="100000" sheet="1" objects="1" scenarios="1"/>
  <mergeCells count="111">
    <mergeCell ref="B74:O74"/>
    <mergeCell ref="B68:J68"/>
    <mergeCell ref="A67:J67"/>
    <mergeCell ref="A66:O66"/>
    <mergeCell ref="B17:O17"/>
    <mergeCell ref="B19:O19"/>
    <mergeCell ref="B21:O21"/>
    <mergeCell ref="B71:J71"/>
    <mergeCell ref="B73:J73"/>
    <mergeCell ref="B32:O32"/>
    <mergeCell ref="B34:O34"/>
    <mergeCell ref="B36:O36"/>
    <mergeCell ref="B38:O38"/>
    <mergeCell ref="B42:O42"/>
    <mergeCell ref="B65:O65"/>
    <mergeCell ref="A80:O80"/>
    <mergeCell ref="A93:C93"/>
    <mergeCell ref="D93:F93"/>
    <mergeCell ref="G93:O93"/>
    <mergeCell ref="A90:C90"/>
    <mergeCell ref="G90:O90"/>
    <mergeCell ref="A91:C91"/>
    <mergeCell ref="G91:O91"/>
    <mergeCell ref="A92:C92"/>
    <mergeCell ref="G92:O92"/>
    <mergeCell ref="A81:O81"/>
    <mergeCell ref="A82:O82"/>
    <mergeCell ref="A83:O83"/>
    <mergeCell ref="A84:O84"/>
    <mergeCell ref="A85:O85"/>
    <mergeCell ref="A86:O86"/>
    <mergeCell ref="A87:O87"/>
    <mergeCell ref="A88:O88"/>
    <mergeCell ref="A89:I89"/>
    <mergeCell ref="K89:O89"/>
    <mergeCell ref="A94:C94"/>
    <mergeCell ref="G94:O94"/>
    <mergeCell ref="A101:O101"/>
    <mergeCell ref="A95:O95"/>
    <mergeCell ref="A96:C96"/>
    <mergeCell ref="F96:G96"/>
    <mergeCell ref="I96:J96"/>
    <mergeCell ref="K96:O96"/>
    <mergeCell ref="A97:O97"/>
    <mergeCell ref="A98:O98"/>
    <mergeCell ref="A99:O99"/>
    <mergeCell ref="A100:O100"/>
    <mergeCell ref="A79:O79"/>
    <mergeCell ref="A30:J30"/>
    <mergeCell ref="B48:J48"/>
    <mergeCell ref="B33:J33"/>
    <mergeCell ref="B35:J35"/>
    <mergeCell ref="B37:J37"/>
    <mergeCell ref="A56:O56"/>
    <mergeCell ref="A40:J40"/>
    <mergeCell ref="A39:O39"/>
    <mergeCell ref="B41:J41"/>
    <mergeCell ref="B54:J54"/>
    <mergeCell ref="B52:J52"/>
    <mergeCell ref="B31:J31"/>
    <mergeCell ref="B43:J43"/>
    <mergeCell ref="B50:J50"/>
    <mergeCell ref="B46:J46"/>
    <mergeCell ref="A45:J45"/>
    <mergeCell ref="B64:J64"/>
    <mergeCell ref="B62:J62"/>
    <mergeCell ref="A57:J57"/>
    <mergeCell ref="B60:J60"/>
    <mergeCell ref="B58:J58"/>
    <mergeCell ref="A75:O75"/>
    <mergeCell ref="B77:J77"/>
    <mergeCell ref="A1:O1"/>
    <mergeCell ref="A2:O2"/>
    <mergeCell ref="B4:J4"/>
    <mergeCell ref="A3:J3"/>
    <mergeCell ref="B6:J6"/>
    <mergeCell ref="B12:J12"/>
    <mergeCell ref="B14:J14"/>
    <mergeCell ref="B8:J8"/>
    <mergeCell ref="B16:J16"/>
    <mergeCell ref="B5:O5"/>
    <mergeCell ref="B7:O7"/>
    <mergeCell ref="B9:O9"/>
    <mergeCell ref="B11:O11"/>
    <mergeCell ref="B13:O13"/>
    <mergeCell ref="B15:O15"/>
    <mergeCell ref="B10:J10"/>
    <mergeCell ref="A76:J76"/>
    <mergeCell ref="A70:J70"/>
    <mergeCell ref="B78:O78"/>
    <mergeCell ref="B25:J25"/>
    <mergeCell ref="B18:J18"/>
    <mergeCell ref="B23:J23"/>
    <mergeCell ref="B20:J20"/>
    <mergeCell ref="A22:J22"/>
    <mergeCell ref="B24:O24"/>
    <mergeCell ref="B27:J27"/>
    <mergeCell ref="B26:O26"/>
    <mergeCell ref="B28:O28"/>
    <mergeCell ref="A29:O29"/>
    <mergeCell ref="B44:O44"/>
    <mergeCell ref="B47:O47"/>
    <mergeCell ref="B49:O49"/>
    <mergeCell ref="B51:O51"/>
    <mergeCell ref="B53:O53"/>
    <mergeCell ref="B55:O55"/>
    <mergeCell ref="B59:O59"/>
    <mergeCell ref="B61:O61"/>
    <mergeCell ref="B63:O63"/>
    <mergeCell ref="B69:O69"/>
    <mergeCell ref="B72:O72"/>
  </mergeCells>
  <phoneticPr fontId="10" type="noConversion"/>
  <dataValidations disablePrompts="1" count="1">
    <dataValidation type="list" allowBlank="1" showInputMessage="1" showErrorMessage="1" sqref="H96 D96" xr:uid="{00000000-0002-0000-0700-000000000000}">
      <formula1>"✓, ----"</formula1>
    </dataValidation>
  </dataValidations>
  <pageMargins left="0.7" right="0.7" top="0.75" bottom="0.75" header="0.3" footer="0.3"/>
  <pageSetup scale="94" firstPageNumber="18" fitToHeight="0" orientation="portrait" r:id="rId1"/>
  <headerFooter>
    <oddFooter>&amp;L&amp;"Times New Roman,Regular"&amp;11For Official Government Use Only
USDA, AMS, SCP, Specialty Crop Inspection Division &amp;R&amp;"Times New Roman,Regular"&amp;11August 1, 2022
     Version 3.0</oddFooter>
  </headerFooter>
  <rowBreaks count="4" manualBreakCount="4">
    <brk id="21" max="16383" man="1"/>
    <brk id="44" max="16383" man="1"/>
    <brk id="69" max="16383" man="1"/>
    <brk id="8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8" tint="0.59999389629810485"/>
    <pageSetUpPr fitToPage="1"/>
  </sheetPr>
  <dimension ref="A1:R505"/>
  <sheetViews>
    <sheetView showZeros="0" view="pageLayout" topLeftCell="A80" zoomScaleNormal="100" workbookViewId="0">
      <selection activeCell="A4" sqref="A4:O4"/>
    </sheetView>
  </sheetViews>
  <sheetFormatPr defaultRowHeight="12.75" x14ac:dyDescent="0.35"/>
  <cols>
    <col min="1" max="15" width="6.53125" customWidth="1"/>
  </cols>
  <sheetData>
    <row r="1" spans="1:18" s="9" customFormat="1" ht="30" customHeight="1" x14ac:dyDescent="0.35">
      <c r="A1" s="554" t="s">
        <v>382</v>
      </c>
      <c r="B1" s="566"/>
      <c r="C1" s="566"/>
      <c r="D1" s="566"/>
      <c r="E1" s="566"/>
      <c r="F1" s="566"/>
      <c r="G1" s="566"/>
      <c r="H1" s="566"/>
      <c r="I1" s="566"/>
      <c r="J1" s="566"/>
      <c r="K1" s="566"/>
      <c r="L1" s="566"/>
      <c r="M1" s="566"/>
      <c r="N1" s="566"/>
      <c r="O1" s="566"/>
    </row>
    <row r="2" spans="1:18" s="9" customFormat="1" ht="15" customHeight="1" x14ac:dyDescent="0.35">
      <c r="A2" s="567" t="s">
        <v>383</v>
      </c>
      <c r="B2" s="567"/>
      <c r="C2" s="567"/>
      <c r="D2" s="567"/>
      <c r="E2" s="567"/>
      <c r="F2" s="567"/>
      <c r="G2" s="567"/>
      <c r="H2" s="567"/>
      <c r="I2" s="567"/>
      <c r="J2" s="567"/>
      <c r="K2" s="567"/>
      <c r="L2" s="567"/>
      <c r="M2" s="567"/>
      <c r="N2" s="567"/>
      <c r="O2" s="567"/>
    </row>
    <row r="3" spans="1:18" s="4" customFormat="1" ht="15" customHeight="1" x14ac:dyDescent="0.35">
      <c r="A3" s="567" t="s">
        <v>384</v>
      </c>
      <c r="B3" s="567"/>
      <c r="C3" s="567"/>
      <c r="D3" s="567"/>
      <c r="E3" s="567"/>
      <c r="F3" s="567"/>
      <c r="G3" s="567"/>
      <c r="H3" s="567"/>
      <c r="I3" s="567"/>
      <c r="J3" s="567"/>
      <c r="K3" s="567"/>
      <c r="L3" s="567"/>
      <c r="M3" s="567"/>
      <c r="N3" s="567"/>
      <c r="O3" s="567"/>
    </row>
    <row r="4" spans="1:18" s="9" customFormat="1" ht="30" customHeight="1" x14ac:dyDescent="0.35">
      <c r="A4" s="294" t="s">
        <v>385</v>
      </c>
      <c r="B4" s="294"/>
      <c r="C4" s="294"/>
      <c r="D4" s="294"/>
      <c r="E4" s="294"/>
      <c r="F4" s="294"/>
      <c r="G4" s="294"/>
      <c r="H4" s="294"/>
      <c r="I4" s="294"/>
      <c r="J4" s="294"/>
      <c r="K4" s="294"/>
      <c r="L4" s="294"/>
      <c r="M4" s="294"/>
      <c r="N4" s="294"/>
      <c r="O4" s="294"/>
    </row>
    <row r="5" spans="1:18" s="2" customFormat="1" ht="13.5" x14ac:dyDescent="0.35">
      <c r="A5" s="321" t="s">
        <v>73</v>
      </c>
      <c r="B5" s="321"/>
      <c r="C5" s="321"/>
      <c r="D5" s="321"/>
      <c r="E5" s="321"/>
      <c r="F5" s="321"/>
      <c r="G5" s="321"/>
      <c r="H5" s="321"/>
      <c r="I5" s="321"/>
      <c r="J5" s="321"/>
      <c r="K5" s="44" t="s">
        <v>74</v>
      </c>
      <c r="L5" s="171" t="s">
        <v>10</v>
      </c>
      <c r="M5" s="171" t="s">
        <v>75</v>
      </c>
      <c r="N5" s="171" t="s">
        <v>45</v>
      </c>
      <c r="O5" s="171" t="s">
        <v>76</v>
      </c>
      <c r="P5" s="7"/>
      <c r="Q5" s="7"/>
      <c r="R5" s="7"/>
    </row>
    <row r="6" spans="1:18" s="7" customFormat="1" ht="30" customHeight="1" x14ac:dyDescent="0.35">
      <c r="A6" s="568" t="s">
        <v>386</v>
      </c>
      <c r="B6" s="322" t="s">
        <v>387</v>
      </c>
      <c r="C6" s="322"/>
      <c r="D6" s="322"/>
      <c r="E6" s="322"/>
      <c r="F6" s="323"/>
      <c r="G6" s="323"/>
      <c r="H6" s="323"/>
      <c r="I6" s="323"/>
      <c r="J6" s="323"/>
      <c r="K6" s="572">
        <v>5</v>
      </c>
      <c r="L6" s="572">
        <f>Working!L458</f>
        <v>0</v>
      </c>
      <c r="M6" s="572">
        <f>Working!M458</f>
        <v>0</v>
      </c>
      <c r="N6" s="391"/>
      <c r="O6" s="572" t="s">
        <v>79</v>
      </c>
    </row>
    <row r="7" spans="1:18" s="7" customFormat="1" ht="15" customHeight="1" x14ac:dyDescent="0.35">
      <c r="A7" s="569"/>
      <c r="B7" s="113" t="s">
        <v>90</v>
      </c>
      <c r="C7" s="436">
        <f>Working!C459</f>
        <v>0</v>
      </c>
      <c r="D7" s="436"/>
      <c r="E7" s="436"/>
      <c r="F7" s="436"/>
      <c r="G7" s="436"/>
      <c r="H7" s="436"/>
      <c r="I7" s="436"/>
      <c r="J7" s="436"/>
      <c r="K7" s="572"/>
      <c r="L7" s="572"/>
      <c r="M7" s="572"/>
      <c r="N7" s="391"/>
      <c r="O7" s="572"/>
    </row>
    <row r="8" spans="1:18" s="7" customFormat="1" ht="30" customHeight="1" x14ac:dyDescent="0.35">
      <c r="A8" s="142"/>
      <c r="B8" s="436">
        <f>Working!B460</f>
        <v>0</v>
      </c>
      <c r="C8" s="564"/>
      <c r="D8" s="564"/>
      <c r="E8" s="564"/>
      <c r="F8" s="564"/>
      <c r="G8" s="564"/>
      <c r="H8" s="564"/>
      <c r="I8" s="564"/>
      <c r="J8" s="564"/>
      <c r="K8" s="564"/>
      <c r="L8" s="564"/>
      <c r="M8" s="564"/>
      <c r="N8" s="564"/>
      <c r="O8" s="564"/>
    </row>
    <row r="9" spans="1:18" s="7" customFormat="1" ht="30" customHeight="1" x14ac:dyDescent="0.35">
      <c r="A9" s="177" t="s">
        <v>388</v>
      </c>
      <c r="B9" s="322" t="s">
        <v>389</v>
      </c>
      <c r="C9" s="322"/>
      <c r="D9" s="322"/>
      <c r="E9" s="322"/>
      <c r="F9" s="323"/>
      <c r="G9" s="323"/>
      <c r="H9" s="323"/>
      <c r="I9" s="323"/>
      <c r="J9" s="323"/>
      <c r="K9" s="75">
        <v>5</v>
      </c>
      <c r="L9" s="75">
        <f>Working!L461</f>
        <v>0</v>
      </c>
      <c r="M9" s="75">
        <f>Working!M461</f>
        <v>0</v>
      </c>
      <c r="N9" s="165"/>
      <c r="O9" s="75" t="s">
        <v>79</v>
      </c>
    </row>
    <row r="10" spans="1:18" s="7" customFormat="1" ht="30" customHeight="1" x14ac:dyDescent="0.35">
      <c r="A10" s="142"/>
      <c r="B10" s="436">
        <f>Working!B462</f>
        <v>0</v>
      </c>
      <c r="C10" s="564"/>
      <c r="D10" s="564"/>
      <c r="E10" s="564"/>
      <c r="F10" s="564"/>
      <c r="G10" s="564"/>
      <c r="H10" s="564"/>
      <c r="I10" s="564"/>
      <c r="J10" s="564"/>
      <c r="K10" s="564"/>
      <c r="L10" s="564"/>
      <c r="M10" s="564"/>
      <c r="N10" s="564"/>
      <c r="O10" s="564"/>
    </row>
    <row r="11" spans="1:18" s="7" customFormat="1" ht="30" customHeight="1" x14ac:dyDescent="0.35">
      <c r="A11" s="568" t="s">
        <v>390</v>
      </c>
      <c r="B11" s="322" t="s">
        <v>391</v>
      </c>
      <c r="C11" s="322"/>
      <c r="D11" s="322"/>
      <c r="E11" s="322"/>
      <c r="F11" s="323"/>
      <c r="G11" s="323"/>
      <c r="H11" s="323"/>
      <c r="I11" s="323"/>
      <c r="J11" s="323"/>
      <c r="K11" s="572">
        <v>5</v>
      </c>
      <c r="L11" s="572">
        <f>Working!L463</f>
        <v>0</v>
      </c>
      <c r="M11" s="572">
        <f>Working!M463</f>
        <v>0</v>
      </c>
      <c r="N11" s="572">
        <f>Working!N463</f>
        <v>0</v>
      </c>
      <c r="O11" s="572"/>
    </row>
    <row r="12" spans="1:18" s="7" customFormat="1" ht="15" customHeight="1" x14ac:dyDescent="0.4">
      <c r="A12" s="568"/>
      <c r="B12" s="570" t="s">
        <v>392</v>
      </c>
      <c r="C12" s="570"/>
      <c r="D12" s="570"/>
      <c r="E12" s="570"/>
      <c r="F12" s="571"/>
      <c r="G12" s="571"/>
      <c r="H12" s="571"/>
      <c r="I12" s="571"/>
      <c r="J12" s="571"/>
      <c r="K12" s="572"/>
      <c r="L12" s="572"/>
      <c r="M12" s="572"/>
      <c r="N12" s="572"/>
      <c r="O12" s="572"/>
    </row>
    <row r="13" spans="1:18" s="7" customFormat="1" ht="15" customHeight="1" x14ac:dyDescent="0.35">
      <c r="A13" s="568"/>
      <c r="B13" s="436">
        <f>Working!B465</f>
        <v>0</v>
      </c>
      <c r="C13" s="436"/>
      <c r="D13" s="436"/>
      <c r="E13" s="436"/>
      <c r="F13" s="436"/>
      <c r="G13" s="436"/>
      <c r="H13" s="436"/>
      <c r="I13" s="436"/>
      <c r="J13" s="436"/>
      <c r="K13" s="572"/>
      <c r="L13" s="572"/>
      <c r="M13" s="572"/>
      <c r="N13" s="572"/>
      <c r="O13" s="572"/>
    </row>
    <row r="14" spans="1:18" s="7" customFormat="1" ht="30" customHeight="1" x14ac:dyDescent="0.35">
      <c r="A14" s="142"/>
      <c r="B14" s="436">
        <f>Working!B466</f>
        <v>0</v>
      </c>
      <c r="C14" s="564"/>
      <c r="D14" s="564"/>
      <c r="E14" s="564"/>
      <c r="F14" s="564"/>
      <c r="G14" s="564"/>
      <c r="H14" s="564"/>
      <c r="I14" s="564"/>
      <c r="J14" s="564"/>
      <c r="K14" s="564"/>
      <c r="L14" s="564"/>
      <c r="M14" s="564"/>
      <c r="N14" s="564"/>
      <c r="O14" s="564"/>
    </row>
    <row r="15" spans="1:18" s="7" customFormat="1" ht="30" customHeight="1" x14ac:dyDescent="0.35">
      <c r="A15" s="177" t="s">
        <v>393</v>
      </c>
      <c r="B15" s="322" t="s">
        <v>394</v>
      </c>
      <c r="C15" s="322"/>
      <c r="D15" s="322"/>
      <c r="E15" s="322"/>
      <c r="F15" s="323"/>
      <c r="G15" s="323"/>
      <c r="H15" s="323"/>
      <c r="I15" s="323"/>
      <c r="J15" s="323"/>
      <c r="K15" s="75">
        <v>5</v>
      </c>
      <c r="L15" s="75">
        <f>Working!L467</f>
        <v>0</v>
      </c>
      <c r="M15" s="75">
        <f>Working!M467</f>
        <v>0</v>
      </c>
      <c r="N15" s="75">
        <f>Working!N467</f>
        <v>0</v>
      </c>
      <c r="O15" s="75" t="s">
        <v>79</v>
      </c>
    </row>
    <row r="16" spans="1:18" s="7" customFormat="1" ht="30" customHeight="1" x14ac:dyDescent="0.35">
      <c r="A16" s="142"/>
      <c r="B16" s="436">
        <f>Working!B468</f>
        <v>0</v>
      </c>
      <c r="C16" s="564"/>
      <c r="D16" s="564"/>
      <c r="E16" s="564"/>
      <c r="F16" s="564"/>
      <c r="G16" s="564"/>
      <c r="H16" s="564"/>
      <c r="I16" s="564"/>
      <c r="J16" s="564"/>
      <c r="K16" s="564"/>
      <c r="L16" s="564"/>
      <c r="M16" s="564"/>
      <c r="N16" s="564"/>
      <c r="O16" s="564"/>
    </row>
    <row r="17" spans="1:15" s="7" customFormat="1" ht="30" customHeight="1" x14ac:dyDescent="0.35">
      <c r="A17" s="177" t="s">
        <v>395</v>
      </c>
      <c r="B17" s="322" t="s">
        <v>396</v>
      </c>
      <c r="C17" s="322"/>
      <c r="D17" s="322"/>
      <c r="E17" s="322"/>
      <c r="F17" s="323"/>
      <c r="G17" s="323"/>
      <c r="H17" s="323"/>
      <c r="I17" s="323"/>
      <c r="J17" s="323"/>
      <c r="K17" s="75">
        <v>5</v>
      </c>
      <c r="L17" s="75">
        <f>Working!L469</f>
        <v>0</v>
      </c>
      <c r="M17" s="75">
        <f>Working!M469</f>
        <v>0</v>
      </c>
      <c r="N17" s="75">
        <f>Working!N469</f>
        <v>0</v>
      </c>
      <c r="O17" s="75" t="s">
        <v>79</v>
      </c>
    </row>
    <row r="18" spans="1:15" s="7" customFormat="1" ht="30" customHeight="1" x14ac:dyDescent="0.35">
      <c r="A18" s="142"/>
      <c r="B18" s="436">
        <f>Working!B470</f>
        <v>0</v>
      </c>
      <c r="C18" s="564"/>
      <c r="D18" s="564"/>
      <c r="E18" s="564"/>
      <c r="F18" s="564"/>
      <c r="G18" s="564"/>
      <c r="H18" s="564"/>
      <c r="I18" s="564"/>
      <c r="J18" s="564"/>
      <c r="K18" s="564"/>
      <c r="L18" s="564"/>
      <c r="M18" s="564"/>
      <c r="N18" s="564"/>
      <c r="O18" s="564"/>
    </row>
    <row r="19" spans="1:15" s="7" customFormat="1" ht="30" customHeight="1" x14ac:dyDescent="0.35">
      <c r="A19" s="177" t="s">
        <v>397</v>
      </c>
      <c r="B19" s="322" t="s">
        <v>398</v>
      </c>
      <c r="C19" s="322"/>
      <c r="D19" s="322"/>
      <c r="E19" s="322"/>
      <c r="F19" s="323"/>
      <c r="G19" s="323"/>
      <c r="H19" s="323"/>
      <c r="I19" s="323"/>
      <c r="J19" s="323"/>
      <c r="K19" s="75">
        <v>5</v>
      </c>
      <c r="L19" s="75">
        <f>Working!L471</f>
        <v>0</v>
      </c>
      <c r="M19" s="75">
        <f>Working!M471</f>
        <v>0</v>
      </c>
      <c r="N19" s="75">
        <f>Working!N471</f>
        <v>0</v>
      </c>
      <c r="O19" s="75" t="s">
        <v>79</v>
      </c>
    </row>
    <row r="20" spans="1:15" s="7" customFormat="1" ht="30" customHeight="1" x14ac:dyDescent="0.35">
      <c r="A20" s="142"/>
      <c r="B20" s="436">
        <f>Working!B472</f>
        <v>0</v>
      </c>
      <c r="C20" s="564"/>
      <c r="D20" s="564"/>
      <c r="E20" s="564"/>
      <c r="F20" s="564"/>
      <c r="G20" s="564"/>
      <c r="H20" s="564"/>
      <c r="I20" s="564"/>
      <c r="J20" s="564"/>
      <c r="K20" s="564"/>
      <c r="L20" s="564"/>
      <c r="M20" s="564"/>
      <c r="N20" s="564"/>
      <c r="O20" s="564"/>
    </row>
    <row r="21" spans="1:15" s="7" customFormat="1" ht="30" customHeight="1" x14ac:dyDescent="0.35">
      <c r="A21" s="177" t="s">
        <v>399</v>
      </c>
      <c r="B21" s="322" t="s">
        <v>400</v>
      </c>
      <c r="C21" s="322"/>
      <c r="D21" s="322"/>
      <c r="E21" s="322"/>
      <c r="F21" s="323"/>
      <c r="G21" s="323"/>
      <c r="H21" s="323"/>
      <c r="I21" s="323"/>
      <c r="J21" s="323"/>
      <c r="K21" s="75">
        <v>5</v>
      </c>
      <c r="L21" s="75">
        <f>Working!L473</f>
        <v>0</v>
      </c>
      <c r="M21" s="75">
        <f>Working!M473</f>
        <v>0</v>
      </c>
      <c r="N21" s="75">
        <f>Working!N473</f>
        <v>0</v>
      </c>
      <c r="O21" s="75" t="s">
        <v>79</v>
      </c>
    </row>
    <row r="22" spans="1:15" s="7" customFormat="1" ht="30" customHeight="1" x14ac:dyDescent="0.35">
      <c r="A22" s="142"/>
      <c r="B22" s="436">
        <f>Working!B474</f>
        <v>0</v>
      </c>
      <c r="C22" s="564"/>
      <c r="D22" s="564"/>
      <c r="E22" s="564"/>
      <c r="F22" s="564"/>
      <c r="G22" s="564"/>
      <c r="H22" s="564"/>
      <c r="I22" s="564"/>
      <c r="J22" s="564"/>
      <c r="K22" s="564"/>
      <c r="L22" s="564"/>
      <c r="M22" s="564"/>
      <c r="N22" s="564"/>
      <c r="O22" s="564"/>
    </row>
    <row r="23" spans="1:15" s="7" customFormat="1" ht="30" customHeight="1" x14ac:dyDescent="0.35">
      <c r="A23" s="177" t="s">
        <v>401</v>
      </c>
      <c r="B23" s="322" t="s">
        <v>402</v>
      </c>
      <c r="C23" s="322"/>
      <c r="D23" s="322"/>
      <c r="E23" s="322"/>
      <c r="F23" s="323"/>
      <c r="G23" s="323"/>
      <c r="H23" s="323"/>
      <c r="I23" s="323"/>
      <c r="J23" s="323"/>
      <c r="K23" s="75">
        <v>5</v>
      </c>
      <c r="L23" s="75">
        <f>Working!L475</f>
        <v>0</v>
      </c>
      <c r="M23" s="75">
        <f>Working!M475</f>
        <v>0</v>
      </c>
      <c r="N23" s="75">
        <f>Working!N475</f>
        <v>0</v>
      </c>
      <c r="O23" s="75"/>
    </row>
    <row r="24" spans="1:15" s="7" customFormat="1" ht="30" customHeight="1" x14ac:dyDescent="0.35">
      <c r="A24" s="142"/>
      <c r="B24" s="436">
        <f>Working!B476</f>
        <v>0</v>
      </c>
      <c r="C24" s="564"/>
      <c r="D24" s="564"/>
      <c r="E24" s="564"/>
      <c r="F24" s="564"/>
      <c r="G24" s="564"/>
      <c r="H24" s="564"/>
      <c r="I24" s="564"/>
      <c r="J24" s="564"/>
      <c r="K24" s="564"/>
      <c r="L24" s="564"/>
      <c r="M24" s="564"/>
      <c r="N24" s="564"/>
      <c r="O24" s="564"/>
    </row>
    <row r="25" spans="1:15" s="7" customFormat="1" ht="30" customHeight="1" x14ac:dyDescent="0.35">
      <c r="A25" s="177" t="s">
        <v>403</v>
      </c>
      <c r="B25" s="322" t="s">
        <v>404</v>
      </c>
      <c r="C25" s="322"/>
      <c r="D25" s="322"/>
      <c r="E25" s="322"/>
      <c r="F25" s="323"/>
      <c r="G25" s="323"/>
      <c r="H25" s="323"/>
      <c r="I25" s="323"/>
      <c r="J25" s="323"/>
      <c r="K25" s="75">
        <v>5</v>
      </c>
      <c r="L25" s="75">
        <f>Working!L477</f>
        <v>0</v>
      </c>
      <c r="M25" s="75">
        <f>Working!M477</f>
        <v>0</v>
      </c>
      <c r="N25" s="75">
        <f>Working!N477</f>
        <v>0</v>
      </c>
      <c r="O25" s="75" t="s">
        <v>79</v>
      </c>
    </row>
    <row r="26" spans="1:15" s="7" customFormat="1" ht="30" customHeight="1" x14ac:dyDescent="0.35">
      <c r="A26" s="142"/>
      <c r="B26" s="436">
        <f>Working!B478</f>
        <v>0</v>
      </c>
      <c r="C26" s="564"/>
      <c r="D26" s="564"/>
      <c r="E26" s="564"/>
      <c r="F26" s="564"/>
      <c r="G26" s="564"/>
      <c r="H26" s="564"/>
      <c r="I26" s="564"/>
      <c r="J26" s="564"/>
      <c r="K26" s="564"/>
      <c r="L26" s="564"/>
      <c r="M26" s="564"/>
      <c r="N26" s="564"/>
      <c r="O26" s="564"/>
    </row>
    <row r="27" spans="1:15" s="7" customFormat="1" ht="30" customHeight="1" x14ac:dyDescent="0.35">
      <c r="A27" s="177" t="s">
        <v>405</v>
      </c>
      <c r="B27" s="322" t="s">
        <v>406</v>
      </c>
      <c r="C27" s="322"/>
      <c r="D27" s="322"/>
      <c r="E27" s="322"/>
      <c r="F27" s="323"/>
      <c r="G27" s="323"/>
      <c r="H27" s="323"/>
      <c r="I27" s="323"/>
      <c r="J27" s="323"/>
      <c r="K27" s="75">
        <v>5</v>
      </c>
      <c r="L27" s="75">
        <f>Working!L479</f>
        <v>0</v>
      </c>
      <c r="M27" s="75">
        <f>Working!M479</f>
        <v>0</v>
      </c>
      <c r="N27" s="75">
        <f>Working!N479</f>
        <v>0</v>
      </c>
      <c r="O27" s="75" t="s">
        <v>79</v>
      </c>
    </row>
    <row r="28" spans="1:15" s="7" customFormat="1" ht="30" customHeight="1" x14ac:dyDescent="0.35">
      <c r="A28" s="142"/>
      <c r="B28" s="436">
        <f>Working!B480</f>
        <v>0</v>
      </c>
      <c r="C28" s="564"/>
      <c r="D28" s="564"/>
      <c r="E28" s="564"/>
      <c r="F28" s="564"/>
      <c r="G28" s="564"/>
      <c r="H28" s="564"/>
      <c r="I28" s="564"/>
      <c r="J28" s="564"/>
      <c r="K28" s="564"/>
      <c r="L28" s="564"/>
      <c r="M28" s="564"/>
      <c r="N28" s="564"/>
      <c r="O28" s="564"/>
    </row>
    <row r="29" spans="1:15" s="7" customFormat="1" ht="15" customHeight="1" x14ac:dyDescent="0.35">
      <c r="A29" s="321" t="s">
        <v>73</v>
      </c>
      <c r="B29" s="321"/>
      <c r="C29" s="321"/>
      <c r="D29" s="321"/>
      <c r="E29" s="321"/>
      <c r="F29" s="321"/>
      <c r="G29" s="321"/>
      <c r="H29" s="321"/>
      <c r="I29" s="321"/>
      <c r="J29" s="321"/>
      <c r="K29" s="44" t="s">
        <v>74</v>
      </c>
      <c r="L29" s="171" t="s">
        <v>10</v>
      </c>
      <c r="M29" s="171" t="s">
        <v>75</v>
      </c>
      <c r="N29" s="171" t="s">
        <v>45</v>
      </c>
      <c r="O29" s="171" t="s">
        <v>76</v>
      </c>
    </row>
    <row r="30" spans="1:15" s="7" customFormat="1" ht="30" customHeight="1" x14ac:dyDescent="0.35">
      <c r="A30" s="177" t="s">
        <v>407</v>
      </c>
      <c r="B30" s="322" t="s">
        <v>408</v>
      </c>
      <c r="C30" s="322"/>
      <c r="D30" s="322"/>
      <c r="E30" s="322"/>
      <c r="F30" s="323"/>
      <c r="G30" s="323"/>
      <c r="H30" s="323"/>
      <c r="I30" s="323"/>
      <c r="J30" s="323"/>
      <c r="K30" s="75">
        <v>5</v>
      </c>
      <c r="L30" s="75">
        <f>Working!L482</f>
        <v>0</v>
      </c>
      <c r="M30" s="75">
        <f>Working!M482</f>
        <v>0</v>
      </c>
      <c r="N30" s="75">
        <f>Working!N482</f>
        <v>0</v>
      </c>
      <c r="O30" s="75" t="s">
        <v>79</v>
      </c>
    </row>
    <row r="31" spans="1:15" s="7" customFormat="1" ht="30" customHeight="1" x14ac:dyDescent="0.35">
      <c r="A31" s="142"/>
      <c r="B31" s="436">
        <f>Working!B483</f>
        <v>0</v>
      </c>
      <c r="C31" s="564"/>
      <c r="D31" s="564"/>
      <c r="E31" s="564"/>
      <c r="F31" s="564"/>
      <c r="G31" s="564"/>
      <c r="H31" s="564"/>
      <c r="I31" s="564"/>
      <c r="J31" s="564"/>
      <c r="K31" s="564"/>
      <c r="L31" s="564"/>
      <c r="M31" s="564"/>
      <c r="N31" s="564"/>
      <c r="O31" s="564"/>
    </row>
    <row r="32" spans="1:15" s="7" customFormat="1" ht="30" customHeight="1" x14ac:dyDescent="0.35">
      <c r="A32" s="62" t="s">
        <v>409</v>
      </c>
      <c r="B32" s="322" t="s">
        <v>410</v>
      </c>
      <c r="C32" s="322"/>
      <c r="D32" s="322"/>
      <c r="E32" s="322"/>
      <c r="F32" s="323"/>
      <c r="G32" s="323"/>
      <c r="H32" s="323"/>
      <c r="I32" s="323"/>
      <c r="J32" s="323"/>
      <c r="K32" s="75">
        <v>5</v>
      </c>
      <c r="L32" s="75">
        <f>Working!L484</f>
        <v>0</v>
      </c>
      <c r="M32" s="75">
        <f>Working!M484</f>
        <v>0</v>
      </c>
      <c r="N32" s="75">
        <f>Working!N484</f>
        <v>0</v>
      </c>
      <c r="O32" s="75"/>
    </row>
    <row r="33" spans="1:18" s="7" customFormat="1" ht="30" customHeight="1" x14ac:dyDescent="0.35">
      <c r="A33" s="142"/>
      <c r="B33" s="436">
        <f>Working!B485</f>
        <v>0</v>
      </c>
      <c r="C33" s="564"/>
      <c r="D33" s="564"/>
      <c r="E33" s="564"/>
      <c r="F33" s="564"/>
      <c r="G33" s="564"/>
      <c r="H33" s="564"/>
      <c r="I33" s="564"/>
      <c r="J33" s="564"/>
      <c r="K33" s="564"/>
      <c r="L33" s="564"/>
      <c r="M33" s="564"/>
      <c r="N33" s="564"/>
      <c r="O33" s="564"/>
    </row>
    <row r="34" spans="1:18" s="9" customFormat="1" ht="30" customHeight="1" x14ac:dyDescent="0.35">
      <c r="A34" s="294" t="s">
        <v>411</v>
      </c>
      <c r="B34" s="294"/>
      <c r="C34" s="294"/>
      <c r="D34" s="294"/>
      <c r="E34" s="294"/>
      <c r="F34" s="294"/>
      <c r="G34" s="294"/>
      <c r="H34" s="294"/>
      <c r="I34" s="294"/>
      <c r="J34" s="294"/>
      <c r="K34" s="294"/>
      <c r="L34" s="294"/>
      <c r="M34" s="294"/>
      <c r="N34" s="294"/>
      <c r="O34" s="294"/>
    </row>
    <row r="35" spans="1:18" s="2" customFormat="1" ht="13.5" x14ac:dyDescent="0.35">
      <c r="A35" s="321" t="s">
        <v>73</v>
      </c>
      <c r="B35" s="321"/>
      <c r="C35" s="321"/>
      <c r="D35" s="321"/>
      <c r="E35" s="321"/>
      <c r="F35" s="321"/>
      <c r="G35" s="321"/>
      <c r="H35" s="321"/>
      <c r="I35" s="321"/>
      <c r="J35" s="321"/>
      <c r="K35" s="44" t="s">
        <v>74</v>
      </c>
      <c r="L35" s="171" t="s">
        <v>10</v>
      </c>
      <c r="M35" s="171" t="s">
        <v>75</v>
      </c>
      <c r="N35" s="171" t="s">
        <v>45</v>
      </c>
      <c r="O35" s="171" t="s">
        <v>76</v>
      </c>
      <c r="P35" s="7"/>
      <c r="Q35" s="7"/>
      <c r="R35" s="7"/>
    </row>
    <row r="36" spans="1:18" s="7" customFormat="1" ht="45" customHeight="1" x14ac:dyDescent="0.35">
      <c r="A36" s="177" t="s">
        <v>412</v>
      </c>
      <c r="B36" s="322" t="s">
        <v>413</v>
      </c>
      <c r="C36" s="322"/>
      <c r="D36" s="322"/>
      <c r="E36" s="322"/>
      <c r="F36" s="323"/>
      <c r="G36" s="323"/>
      <c r="H36" s="323"/>
      <c r="I36" s="323"/>
      <c r="J36" s="323"/>
      <c r="K36" s="75">
        <v>5</v>
      </c>
      <c r="L36" s="75">
        <f>Working!L488</f>
        <v>0</v>
      </c>
      <c r="M36" s="75">
        <f>Working!M488</f>
        <v>0</v>
      </c>
      <c r="N36" s="75">
        <f>Working!N488</f>
        <v>0</v>
      </c>
      <c r="O36" s="75" t="s">
        <v>79</v>
      </c>
    </row>
    <row r="37" spans="1:18" s="7" customFormat="1" ht="30" customHeight="1" x14ac:dyDescent="0.35">
      <c r="A37" s="142"/>
      <c r="B37" s="436">
        <f>Working!B489</f>
        <v>0</v>
      </c>
      <c r="C37" s="564"/>
      <c r="D37" s="564"/>
      <c r="E37" s="564"/>
      <c r="F37" s="564"/>
      <c r="G37" s="564"/>
      <c r="H37" s="564"/>
      <c r="I37" s="564"/>
      <c r="J37" s="564"/>
      <c r="K37" s="564"/>
      <c r="L37" s="564"/>
      <c r="M37" s="564"/>
      <c r="N37" s="564"/>
      <c r="O37" s="564"/>
    </row>
    <row r="38" spans="1:18" s="7" customFormat="1" ht="30" customHeight="1" x14ac:dyDescent="0.35">
      <c r="A38" s="177" t="s">
        <v>414</v>
      </c>
      <c r="B38" s="322" t="s">
        <v>415</v>
      </c>
      <c r="C38" s="322"/>
      <c r="D38" s="322"/>
      <c r="E38" s="322"/>
      <c r="F38" s="323"/>
      <c r="G38" s="323"/>
      <c r="H38" s="323"/>
      <c r="I38" s="323"/>
      <c r="J38" s="323"/>
      <c r="K38" s="75">
        <v>5</v>
      </c>
      <c r="L38" s="75">
        <f>Working!L490</f>
        <v>0</v>
      </c>
      <c r="M38" s="75">
        <f>Working!M490</f>
        <v>0</v>
      </c>
      <c r="N38" s="75">
        <f>Working!N490</f>
        <v>0</v>
      </c>
      <c r="O38" s="75"/>
    </row>
    <row r="39" spans="1:18" s="7" customFormat="1" ht="30" customHeight="1" x14ac:dyDescent="0.35">
      <c r="A39" s="142"/>
      <c r="B39" s="436">
        <f>Working!B491</f>
        <v>0</v>
      </c>
      <c r="C39" s="564"/>
      <c r="D39" s="564"/>
      <c r="E39" s="564"/>
      <c r="F39" s="564"/>
      <c r="G39" s="564"/>
      <c r="H39" s="564"/>
      <c r="I39" s="564"/>
      <c r="J39" s="564"/>
      <c r="K39" s="564"/>
      <c r="L39" s="564"/>
      <c r="M39" s="564"/>
      <c r="N39" s="564"/>
      <c r="O39" s="564"/>
    </row>
    <row r="40" spans="1:18" s="7" customFormat="1" ht="15" customHeight="1" x14ac:dyDescent="0.35">
      <c r="A40" s="177" t="s">
        <v>416</v>
      </c>
      <c r="B40" s="324" t="s">
        <v>417</v>
      </c>
      <c r="C40" s="324"/>
      <c r="D40" s="324"/>
      <c r="E40" s="324"/>
      <c r="F40" s="222"/>
      <c r="G40" s="222"/>
      <c r="H40" s="222"/>
      <c r="I40" s="222"/>
      <c r="J40" s="222"/>
      <c r="K40" s="75">
        <v>5</v>
      </c>
      <c r="L40" s="75">
        <f>Working!L492</f>
        <v>0</v>
      </c>
      <c r="M40" s="75">
        <f>Working!M492</f>
        <v>0</v>
      </c>
      <c r="N40" s="75">
        <f>Working!N492</f>
        <v>0</v>
      </c>
      <c r="O40" s="75" t="s">
        <v>79</v>
      </c>
    </row>
    <row r="41" spans="1:18" s="7" customFormat="1" ht="30" customHeight="1" x14ac:dyDescent="0.35">
      <c r="A41" s="142"/>
      <c r="B41" s="436">
        <f>Working!B493</f>
        <v>0</v>
      </c>
      <c r="C41" s="564"/>
      <c r="D41" s="564"/>
      <c r="E41" s="564"/>
      <c r="F41" s="564"/>
      <c r="G41" s="564"/>
      <c r="H41" s="564"/>
      <c r="I41" s="564"/>
      <c r="J41" s="564"/>
      <c r="K41" s="564"/>
      <c r="L41" s="564"/>
      <c r="M41" s="564"/>
      <c r="N41" s="564"/>
      <c r="O41" s="564"/>
    </row>
    <row r="42" spans="1:18" s="7" customFormat="1" ht="30" customHeight="1" x14ac:dyDescent="0.35">
      <c r="A42" s="177" t="s">
        <v>418</v>
      </c>
      <c r="B42" s="322" t="s">
        <v>419</v>
      </c>
      <c r="C42" s="322"/>
      <c r="D42" s="322"/>
      <c r="E42" s="322"/>
      <c r="F42" s="323"/>
      <c r="G42" s="323"/>
      <c r="H42" s="323"/>
      <c r="I42" s="323"/>
      <c r="J42" s="323"/>
      <c r="K42" s="75">
        <v>5</v>
      </c>
      <c r="L42" s="75">
        <f>Working!L494</f>
        <v>0</v>
      </c>
      <c r="M42" s="75">
        <f>Working!M494</f>
        <v>0</v>
      </c>
      <c r="N42" s="75">
        <f>Working!N494</f>
        <v>0</v>
      </c>
      <c r="O42" s="75"/>
    </row>
    <row r="43" spans="1:18" s="7" customFormat="1" ht="30" customHeight="1" x14ac:dyDescent="0.35">
      <c r="A43" s="142"/>
      <c r="B43" s="436">
        <f>Working!B495</f>
        <v>0</v>
      </c>
      <c r="C43" s="564"/>
      <c r="D43" s="564"/>
      <c r="E43" s="564"/>
      <c r="F43" s="564"/>
      <c r="G43" s="564"/>
      <c r="H43" s="564"/>
      <c r="I43" s="564"/>
      <c r="J43" s="564"/>
      <c r="K43" s="564"/>
      <c r="L43" s="564"/>
      <c r="M43" s="564"/>
      <c r="N43" s="564"/>
      <c r="O43" s="564"/>
    </row>
    <row r="44" spans="1:18" s="7" customFormat="1" ht="30" customHeight="1" x14ac:dyDescent="0.35">
      <c r="A44" s="177" t="s">
        <v>420</v>
      </c>
      <c r="B44" s="322" t="s">
        <v>421</v>
      </c>
      <c r="C44" s="322"/>
      <c r="D44" s="322"/>
      <c r="E44" s="322"/>
      <c r="F44" s="323"/>
      <c r="G44" s="323"/>
      <c r="H44" s="323"/>
      <c r="I44" s="323"/>
      <c r="J44" s="323"/>
      <c r="K44" s="75">
        <v>5</v>
      </c>
      <c r="L44" s="75">
        <f>Working!L496</f>
        <v>0</v>
      </c>
      <c r="M44" s="75">
        <f>Working!M496</f>
        <v>0</v>
      </c>
      <c r="N44" s="75">
        <f>Working!N496</f>
        <v>0</v>
      </c>
      <c r="O44" s="75" t="s">
        <v>79</v>
      </c>
    </row>
    <row r="45" spans="1:18" s="7" customFormat="1" ht="30" customHeight="1" x14ac:dyDescent="0.35">
      <c r="A45" s="142"/>
      <c r="B45" s="436">
        <f>Working!B497</f>
        <v>0</v>
      </c>
      <c r="C45" s="564"/>
      <c r="D45" s="564"/>
      <c r="E45" s="564"/>
      <c r="F45" s="564"/>
      <c r="G45" s="564"/>
      <c r="H45" s="564"/>
      <c r="I45" s="564"/>
      <c r="J45" s="564"/>
      <c r="K45" s="564"/>
      <c r="L45" s="564"/>
      <c r="M45" s="564"/>
      <c r="N45" s="564"/>
      <c r="O45" s="564"/>
    </row>
    <row r="46" spans="1:18" s="7" customFormat="1" ht="30" customHeight="1" x14ac:dyDescent="0.35">
      <c r="A46" s="177" t="s">
        <v>422</v>
      </c>
      <c r="B46" s="322" t="s">
        <v>423</v>
      </c>
      <c r="C46" s="322"/>
      <c r="D46" s="322"/>
      <c r="E46" s="322"/>
      <c r="F46" s="323"/>
      <c r="G46" s="323"/>
      <c r="H46" s="323"/>
      <c r="I46" s="323"/>
      <c r="J46" s="323"/>
      <c r="K46" s="75">
        <v>5</v>
      </c>
      <c r="L46" s="75">
        <f>Working!L498</f>
        <v>0</v>
      </c>
      <c r="M46" s="75">
        <f>Working!M498</f>
        <v>0</v>
      </c>
      <c r="N46" s="75">
        <f>Working!N498</f>
        <v>0</v>
      </c>
      <c r="O46" s="75" t="s">
        <v>79</v>
      </c>
    </row>
    <row r="47" spans="1:18" s="7" customFormat="1" ht="30" customHeight="1" x14ac:dyDescent="0.35">
      <c r="A47" s="142"/>
      <c r="B47" s="436">
        <f>Working!B499</f>
        <v>0</v>
      </c>
      <c r="C47" s="564"/>
      <c r="D47" s="564"/>
      <c r="E47" s="564"/>
      <c r="F47" s="564"/>
      <c r="G47" s="564"/>
      <c r="H47" s="564"/>
      <c r="I47" s="564"/>
      <c r="J47" s="564"/>
      <c r="K47" s="564"/>
      <c r="L47" s="564"/>
      <c r="M47" s="564"/>
      <c r="N47" s="564"/>
      <c r="O47" s="564"/>
    </row>
    <row r="48" spans="1:18" s="7" customFormat="1" ht="30" customHeight="1" x14ac:dyDescent="0.35">
      <c r="A48" s="177" t="s">
        <v>424</v>
      </c>
      <c r="B48" s="322" t="s">
        <v>425</v>
      </c>
      <c r="C48" s="322"/>
      <c r="D48" s="322"/>
      <c r="E48" s="322"/>
      <c r="F48" s="323"/>
      <c r="G48" s="323"/>
      <c r="H48" s="323"/>
      <c r="I48" s="323"/>
      <c r="J48" s="323"/>
      <c r="K48" s="75">
        <v>5</v>
      </c>
      <c r="L48" s="75">
        <f>Working!L500</f>
        <v>0</v>
      </c>
      <c r="M48" s="75">
        <f>Working!M500</f>
        <v>0</v>
      </c>
      <c r="N48" s="75">
        <f>Working!N500</f>
        <v>0</v>
      </c>
      <c r="O48" s="75"/>
    </row>
    <row r="49" spans="1:15" s="7" customFormat="1" ht="30" customHeight="1" x14ac:dyDescent="0.35">
      <c r="A49" s="142"/>
      <c r="B49" s="436">
        <f>Working!B501</f>
        <v>0</v>
      </c>
      <c r="C49" s="564"/>
      <c r="D49" s="564"/>
      <c r="E49" s="564"/>
      <c r="F49" s="564"/>
      <c r="G49" s="564"/>
      <c r="H49" s="564"/>
      <c r="I49" s="564"/>
      <c r="J49" s="564"/>
      <c r="K49" s="564"/>
      <c r="L49" s="564"/>
      <c r="M49" s="564"/>
      <c r="N49" s="564"/>
      <c r="O49" s="564"/>
    </row>
    <row r="50" spans="1:15" s="7" customFormat="1" ht="30" customHeight="1" x14ac:dyDescent="0.35">
      <c r="A50" s="177" t="s">
        <v>426</v>
      </c>
      <c r="B50" s="322" t="s">
        <v>427</v>
      </c>
      <c r="C50" s="322"/>
      <c r="D50" s="322"/>
      <c r="E50" s="322"/>
      <c r="F50" s="323"/>
      <c r="G50" s="323"/>
      <c r="H50" s="323"/>
      <c r="I50" s="323"/>
      <c r="J50" s="323"/>
      <c r="K50" s="75">
        <v>5</v>
      </c>
      <c r="L50" s="75">
        <f>Working!L502</f>
        <v>0</v>
      </c>
      <c r="M50" s="75">
        <f>Working!M502</f>
        <v>0</v>
      </c>
      <c r="N50" s="75">
        <f>Working!N502</f>
        <v>0</v>
      </c>
      <c r="O50" s="75" t="s">
        <v>79</v>
      </c>
    </row>
    <row r="51" spans="1:15" s="7" customFormat="1" ht="30" customHeight="1" x14ac:dyDescent="0.35">
      <c r="A51" s="142"/>
      <c r="B51" s="436">
        <f>Working!B503</f>
        <v>0</v>
      </c>
      <c r="C51" s="564"/>
      <c r="D51" s="564"/>
      <c r="E51" s="564"/>
      <c r="F51" s="564"/>
      <c r="G51" s="564"/>
      <c r="H51" s="564"/>
      <c r="I51" s="564"/>
      <c r="J51" s="564"/>
      <c r="K51" s="564"/>
      <c r="L51" s="564"/>
      <c r="M51" s="564"/>
      <c r="N51" s="564"/>
      <c r="O51" s="564"/>
    </row>
    <row r="52" spans="1:15" s="7" customFormat="1" ht="15" customHeight="1" x14ac:dyDescent="0.35">
      <c r="A52" s="177" t="s">
        <v>428</v>
      </c>
      <c r="B52" s="324" t="s">
        <v>429</v>
      </c>
      <c r="C52" s="324"/>
      <c r="D52" s="324"/>
      <c r="E52" s="324"/>
      <c r="F52" s="222"/>
      <c r="G52" s="222"/>
      <c r="H52" s="222"/>
      <c r="I52" s="222"/>
      <c r="J52" s="222"/>
      <c r="K52" s="75">
        <v>5</v>
      </c>
      <c r="L52" s="75">
        <f>Working!L504</f>
        <v>0</v>
      </c>
      <c r="M52" s="75">
        <f>Working!M504</f>
        <v>0</v>
      </c>
      <c r="N52" s="75">
        <f>Working!N504</f>
        <v>0</v>
      </c>
      <c r="O52" s="75" t="s">
        <v>79</v>
      </c>
    </row>
    <row r="53" spans="1:15" s="7" customFormat="1" ht="30" customHeight="1" x14ac:dyDescent="0.35">
      <c r="A53" s="142"/>
      <c r="B53" s="436">
        <f>Working!B505</f>
        <v>0</v>
      </c>
      <c r="C53" s="564"/>
      <c r="D53" s="564"/>
      <c r="E53" s="564"/>
      <c r="F53" s="564"/>
      <c r="G53" s="564"/>
      <c r="H53" s="564"/>
      <c r="I53" s="564"/>
      <c r="J53" s="564"/>
      <c r="K53" s="564"/>
      <c r="L53" s="564"/>
      <c r="M53" s="564"/>
      <c r="N53" s="564"/>
      <c r="O53" s="564"/>
    </row>
    <row r="54" spans="1:15" s="7" customFormat="1" ht="15" customHeight="1" x14ac:dyDescent="0.4">
      <c r="A54" s="177" t="s">
        <v>430</v>
      </c>
      <c r="B54" s="339" t="s">
        <v>431</v>
      </c>
      <c r="C54" s="339"/>
      <c r="D54" s="339"/>
      <c r="E54" s="339"/>
      <c r="F54" s="340"/>
      <c r="G54" s="340"/>
      <c r="H54" s="340"/>
      <c r="I54" s="340"/>
      <c r="J54" s="340"/>
      <c r="K54" s="178">
        <v>5</v>
      </c>
      <c r="L54" s="75">
        <f>Working!L506</f>
        <v>0</v>
      </c>
      <c r="M54" s="75">
        <f>Working!M506</f>
        <v>0</v>
      </c>
      <c r="N54" s="75">
        <f>Working!N506</f>
        <v>0</v>
      </c>
      <c r="O54" s="178"/>
    </row>
    <row r="55" spans="1:15" s="7" customFormat="1" ht="30" customHeight="1" x14ac:dyDescent="0.35">
      <c r="A55" s="142"/>
      <c r="B55" s="436">
        <f>Working!B507</f>
        <v>0</v>
      </c>
      <c r="C55" s="564"/>
      <c r="D55" s="564"/>
      <c r="E55" s="564"/>
      <c r="F55" s="564"/>
      <c r="G55" s="564"/>
      <c r="H55" s="564"/>
      <c r="I55" s="564"/>
      <c r="J55" s="564"/>
      <c r="K55" s="564"/>
      <c r="L55" s="564"/>
      <c r="M55" s="564"/>
      <c r="N55" s="564"/>
      <c r="O55" s="564"/>
    </row>
    <row r="56" spans="1:15" s="7" customFormat="1" ht="15" customHeight="1" x14ac:dyDescent="0.35">
      <c r="A56" s="321" t="s">
        <v>73</v>
      </c>
      <c r="B56" s="321"/>
      <c r="C56" s="321"/>
      <c r="D56" s="321"/>
      <c r="E56" s="321"/>
      <c r="F56" s="321"/>
      <c r="G56" s="321"/>
      <c r="H56" s="321"/>
      <c r="I56" s="321"/>
      <c r="J56" s="321"/>
      <c r="K56" s="44" t="s">
        <v>74</v>
      </c>
      <c r="L56" s="171" t="s">
        <v>10</v>
      </c>
      <c r="M56" s="171" t="s">
        <v>75</v>
      </c>
      <c r="N56" s="171" t="s">
        <v>45</v>
      </c>
      <c r="O56" s="171" t="s">
        <v>76</v>
      </c>
    </row>
    <row r="57" spans="1:15" s="7" customFormat="1" ht="15" customHeight="1" x14ac:dyDescent="0.35">
      <c r="A57" s="177" t="s">
        <v>432</v>
      </c>
      <c r="B57" s="324" t="s">
        <v>433</v>
      </c>
      <c r="C57" s="324"/>
      <c r="D57" s="324"/>
      <c r="E57" s="324"/>
      <c r="F57" s="222"/>
      <c r="G57" s="222"/>
      <c r="H57" s="222"/>
      <c r="I57" s="222"/>
      <c r="J57" s="222"/>
      <c r="K57" s="178">
        <v>5</v>
      </c>
      <c r="L57" s="75">
        <f>Working!L509</f>
        <v>0</v>
      </c>
      <c r="M57" s="75">
        <f>Working!M509</f>
        <v>0</v>
      </c>
      <c r="N57" s="75">
        <f>Working!N509</f>
        <v>0</v>
      </c>
      <c r="O57" s="178"/>
    </row>
    <row r="58" spans="1:15" s="7" customFormat="1" ht="30" customHeight="1" x14ac:dyDescent="0.35">
      <c r="A58" s="142"/>
      <c r="B58" s="436">
        <f>Working!B510</f>
        <v>0</v>
      </c>
      <c r="C58" s="564"/>
      <c r="D58" s="564"/>
      <c r="E58" s="564"/>
      <c r="F58" s="564"/>
      <c r="G58" s="564"/>
      <c r="H58" s="564"/>
      <c r="I58" s="564"/>
      <c r="J58" s="564"/>
      <c r="K58" s="564"/>
      <c r="L58" s="564"/>
      <c r="M58" s="564"/>
      <c r="N58" s="564"/>
      <c r="O58" s="564"/>
    </row>
    <row r="59" spans="1:15" s="7" customFormat="1" ht="30" customHeight="1" x14ac:dyDescent="0.35">
      <c r="A59" s="177" t="s">
        <v>434</v>
      </c>
      <c r="B59" s="322" t="s">
        <v>435</v>
      </c>
      <c r="C59" s="322"/>
      <c r="D59" s="322"/>
      <c r="E59" s="322"/>
      <c r="F59" s="323"/>
      <c r="G59" s="323"/>
      <c r="H59" s="323"/>
      <c r="I59" s="323"/>
      <c r="J59" s="323"/>
      <c r="K59" s="75">
        <v>5</v>
      </c>
      <c r="L59" s="75">
        <f>Working!L511</f>
        <v>0</v>
      </c>
      <c r="M59" s="75">
        <f>Working!M511</f>
        <v>0</v>
      </c>
      <c r="N59" s="75">
        <f>Working!N511</f>
        <v>0</v>
      </c>
      <c r="O59" s="75"/>
    </row>
    <row r="60" spans="1:15" s="7" customFormat="1" ht="30" customHeight="1" x14ac:dyDescent="0.35">
      <c r="A60" s="142"/>
      <c r="B60" s="436">
        <f>Working!B512</f>
        <v>0</v>
      </c>
      <c r="C60" s="564"/>
      <c r="D60" s="564"/>
      <c r="E60" s="564"/>
      <c r="F60" s="564"/>
      <c r="G60" s="564"/>
      <c r="H60" s="564"/>
      <c r="I60" s="564"/>
      <c r="J60" s="564"/>
      <c r="K60" s="564"/>
      <c r="L60" s="564"/>
      <c r="M60" s="564"/>
      <c r="N60" s="564"/>
      <c r="O60" s="564"/>
    </row>
    <row r="61" spans="1:15" s="7" customFormat="1" ht="15" customHeight="1" x14ac:dyDescent="0.35">
      <c r="A61" s="177" t="s">
        <v>436</v>
      </c>
      <c r="B61" s="324" t="s">
        <v>437</v>
      </c>
      <c r="C61" s="324"/>
      <c r="D61" s="324"/>
      <c r="E61" s="324"/>
      <c r="F61" s="222"/>
      <c r="G61" s="222"/>
      <c r="H61" s="222"/>
      <c r="I61" s="222"/>
      <c r="J61" s="222"/>
      <c r="K61" s="178">
        <v>5</v>
      </c>
      <c r="L61" s="75">
        <f>Working!L513</f>
        <v>0</v>
      </c>
      <c r="M61" s="75">
        <f>Working!M513</f>
        <v>0</v>
      </c>
      <c r="N61" s="75">
        <f>Working!N513</f>
        <v>0</v>
      </c>
      <c r="O61" s="178"/>
    </row>
    <row r="62" spans="1:15" s="7" customFormat="1" ht="30" customHeight="1" x14ac:dyDescent="0.35">
      <c r="A62" s="142"/>
      <c r="B62" s="436">
        <f>Working!B514</f>
        <v>0</v>
      </c>
      <c r="C62" s="564"/>
      <c r="D62" s="564"/>
      <c r="E62" s="564"/>
      <c r="F62" s="564"/>
      <c r="G62" s="564"/>
      <c r="H62" s="564"/>
      <c r="I62" s="564"/>
      <c r="J62" s="564"/>
      <c r="K62" s="564"/>
      <c r="L62" s="564"/>
      <c r="M62" s="564"/>
      <c r="N62" s="564"/>
      <c r="O62" s="564"/>
    </row>
    <row r="63" spans="1:15" s="7" customFormat="1" ht="15" customHeight="1" x14ac:dyDescent="0.35">
      <c r="A63" s="177" t="s">
        <v>438</v>
      </c>
      <c r="B63" s="324" t="s">
        <v>439</v>
      </c>
      <c r="C63" s="324"/>
      <c r="D63" s="324"/>
      <c r="E63" s="324"/>
      <c r="F63" s="222"/>
      <c r="G63" s="222"/>
      <c r="H63" s="222"/>
      <c r="I63" s="222"/>
      <c r="J63" s="222"/>
      <c r="K63" s="75">
        <v>5</v>
      </c>
      <c r="L63" s="75">
        <f>Working!L515</f>
        <v>0</v>
      </c>
      <c r="M63" s="75">
        <f>Working!M515</f>
        <v>0</v>
      </c>
      <c r="N63" s="75">
        <f>Working!N515</f>
        <v>0</v>
      </c>
      <c r="O63" s="75"/>
    </row>
    <row r="64" spans="1:15" s="7" customFormat="1" ht="30" customHeight="1" x14ac:dyDescent="0.35">
      <c r="A64" s="142"/>
      <c r="B64" s="436">
        <f>Working!B516</f>
        <v>0</v>
      </c>
      <c r="C64" s="564"/>
      <c r="D64" s="564"/>
      <c r="E64" s="564"/>
      <c r="F64" s="564"/>
      <c r="G64" s="564"/>
      <c r="H64" s="564"/>
      <c r="I64" s="564"/>
      <c r="J64" s="564"/>
      <c r="K64" s="564"/>
      <c r="L64" s="564"/>
      <c r="M64" s="564"/>
      <c r="N64" s="564"/>
      <c r="O64" s="564"/>
    </row>
    <row r="65" spans="1:15" s="7" customFormat="1" ht="30" customHeight="1" x14ac:dyDescent="0.35">
      <c r="A65" s="177" t="s">
        <v>440</v>
      </c>
      <c r="B65" s="322" t="s">
        <v>441</v>
      </c>
      <c r="C65" s="322"/>
      <c r="D65" s="322"/>
      <c r="E65" s="322"/>
      <c r="F65" s="323"/>
      <c r="G65" s="323"/>
      <c r="H65" s="323"/>
      <c r="I65" s="323"/>
      <c r="J65" s="323"/>
      <c r="K65" s="75">
        <v>5</v>
      </c>
      <c r="L65" s="75">
        <f>Working!L517</f>
        <v>0</v>
      </c>
      <c r="M65" s="75">
        <f>Working!M517</f>
        <v>0</v>
      </c>
      <c r="N65" s="75">
        <f>Working!N517</f>
        <v>0</v>
      </c>
      <c r="O65" s="75" t="s">
        <v>79</v>
      </c>
    </row>
    <row r="66" spans="1:15" s="7" customFormat="1" ht="30" customHeight="1" x14ac:dyDescent="0.35">
      <c r="A66" s="142"/>
      <c r="B66" s="436">
        <f>Working!B518</f>
        <v>0</v>
      </c>
      <c r="C66" s="564"/>
      <c r="D66" s="564"/>
      <c r="E66" s="564"/>
      <c r="F66" s="564"/>
      <c r="G66" s="564"/>
      <c r="H66" s="564"/>
      <c r="I66" s="564"/>
      <c r="J66" s="564"/>
      <c r="K66" s="564"/>
      <c r="L66" s="564"/>
      <c r="M66" s="564"/>
      <c r="N66" s="564"/>
      <c r="O66" s="564"/>
    </row>
    <row r="67" spans="1:15" s="7" customFormat="1" ht="15" customHeight="1" x14ac:dyDescent="0.35">
      <c r="A67" s="177" t="s">
        <v>442</v>
      </c>
      <c r="B67" s="324" t="s">
        <v>443</v>
      </c>
      <c r="C67" s="324"/>
      <c r="D67" s="324"/>
      <c r="E67" s="324"/>
      <c r="F67" s="222"/>
      <c r="G67" s="222"/>
      <c r="H67" s="222"/>
      <c r="I67" s="222"/>
      <c r="J67" s="222"/>
      <c r="K67" s="178">
        <v>5</v>
      </c>
      <c r="L67" s="75">
        <f>Working!L519</f>
        <v>0</v>
      </c>
      <c r="M67" s="75">
        <f>Working!M519</f>
        <v>0</v>
      </c>
      <c r="N67" s="75">
        <f>Working!N519</f>
        <v>0</v>
      </c>
      <c r="O67" s="178" t="s">
        <v>79</v>
      </c>
    </row>
    <row r="68" spans="1:15" s="7" customFormat="1" ht="30" customHeight="1" x14ac:dyDescent="0.35">
      <c r="A68" s="142"/>
      <c r="B68" s="436">
        <f>Working!B520</f>
        <v>0</v>
      </c>
      <c r="C68" s="564"/>
      <c r="D68" s="564"/>
      <c r="E68" s="564"/>
      <c r="F68" s="564"/>
      <c r="G68" s="564"/>
      <c r="H68" s="564"/>
      <c r="I68" s="564"/>
      <c r="J68" s="564"/>
      <c r="K68" s="564"/>
      <c r="L68" s="564"/>
      <c r="M68" s="564"/>
      <c r="N68" s="564"/>
      <c r="O68" s="564"/>
    </row>
    <row r="69" spans="1:15" s="7" customFormat="1" ht="45" customHeight="1" x14ac:dyDescent="0.35">
      <c r="A69" s="177" t="s">
        <v>444</v>
      </c>
      <c r="B69" s="322" t="s">
        <v>445</v>
      </c>
      <c r="C69" s="322"/>
      <c r="D69" s="322"/>
      <c r="E69" s="322"/>
      <c r="F69" s="323"/>
      <c r="G69" s="323"/>
      <c r="H69" s="323"/>
      <c r="I69" s="323"/>
      <c r="J69" s="323"/>
      <c r="K69" s="75">
        <v>5</v>
      </c>
      <c r="L69" s="75">
        <f>Working!L521</f>
        <v>0</v>
      </c>
      <c r="M69" s="75">
        <f>Working!M521</f>
        <v>0</v>
      </c>
      <c r="N69" s="75">
        <f>Working!N521</f>
        <v>0</v>
      </c>
      <c r="O69" s="75" t="s">
        <v>79</v>
      </c>
    </row>
    <row r="70" spans="1:15" s="7" customFormat="1" ht="30" customHeight="1" x14ac:dyDescent="0.35">
      <c r="A70" s="142"/>
      <c r="B70" s="436">
        <f>Working!B522</f>
        <v>0</v>
      </c>
      <c r="C70" s="564"/>
      <c r="D70" s="564"/>
      <c r="E70" s="564"/>
      <c r="F70" s="564"/>
      <c r="G70" s="564"/>
      <c r="H70" s="564"/>
      <c r="I70" s="564"/>
      <c r="J70" s="564"/>
      <c r="K70" s="564"/>
      <c r="L70" s="564"/>
      <c r="M70" s="564"/>
      <c r="N70" s="564"/>
      <c r="O70" s="564"/>
    </row>
    <row r="71" spans="1:15" s="7" customFormat="1" ht="30" customHeight="1" x14ac:dyDescent="0.35">
      <c r="A71" s="177" t="s">
        <v>446</v>
      </c>
      <c r="B71" s="322" t="s">
        <v>447</v>
      </c>
      <c r="C71" s="322"/>
      <c r="D71" s="322"/>
      <c r="E71" s="322"/>
      <c r="F71" s="323"/>
      <c r="G71" s="323"/>
      <c r="H71" s="323"/>
      <c r="I71" s="323"/>
      <c r="J71" s="323"/>
      <c r="K71" s="75">
        <v>5</v>
      </c>
      <c r="L71" s="75">
        <f>Working!L523</f>
        <v>0</v>
      </c>
      <c r="M71" s="75">
        <f>Working!M523</f>
        <v>0</v>
      </c>
      <c r="N71" s="75">
        <f>Working!N523</f>
        <v>0</v>
      </c>
      <c r="O71" s="75" t="s">
        <v>79</v>
      </c>
    </row>
    <row r="72" spans="1:15" s="7" customFormat="1" ht="30" customHeight="1" x14ac:dyDescent="0.35">
      <c r="A72" s="142"/>
      <c r="B72" s="436">
        <f>Working!B524</f>
        <v>0</v>
      </c>
      <c r="C72" s="564"/>
      <c r="D72" s="564"/>
      <c r="E72" s="564"/>
      <c r="F72" s="564"/>
      <c r="G72" s="564"/>
      <c r="H72" s="564"/>
      <c r="I72" s="564"/>
      <c r="J72" s="564"/>
      <c r="K72" s="564"/>
      <c r="L72" s="564"/>
      <c r="M72" s="564"/>
      <c r="N72" s="564"/>
      <c r="O72" s="564"/>
    </row>
    <row r="73" spans="1:15" s="7" customFormat="1" ht="45" customHeight="1" x14ac:dyDescent="0.35">
      <c r="A73" s="177" t="s">
        <v>448</v>
      </c>
      <c r="B73" s="322" t="s">
        <v>449</v>
      </c>
      <c r="C73" s="322"/>
      <c r="D73" s="322"/>
      <c r="E73" s="322"/>
      <c r="F73" s="323"/>
      <c r="G73" s="323"/>
      <c r="H73" s="323"/>
      <c r="I73" s="323"/>
      <c r="J73" s="323"/>
      <c r="K73" s="75">
        <v>5</v>
      </c>
      <c r="L73" s="75">
        <f>Working!L525</f>
        <v>0</v>
      </c>
      <c r="M73" s="75">
        <f>Working!M525</f>
        <v>0</v>
      </c>
      <c r="N73" s="75">
        <f>Working!N525</f>
        <v>0</v>
      </c>
      <c r="O73" s="75" t="s">
        <v>79</v>
      </c>
    </row>
    <row r="74" spans="1:15" s="7" customFormat="1" ht="30" customHeight="1" x14ac:dyDescent="0.35">
      <c r="A74" s="142"/>
      <c r="B74" s="436">
        <f>Working!B526</f>
        <v>0</v>
      </c>
      <c r="C74" s="564"/>
      <c r="D74" s="564"/>
      <c r="E74" s="564"/>
      <c r="F74" s="564"/>
      <c r="G74" s="564"/>
      <c r="H74" s="564"/>
      <c r="I74" s="564"/>
      <c r="J74" s="564"/>
      <c r="K74" s="564"/>
      <c r="L74" s="564"/>
      <c r="M74" s="564"/>
      <c r="N74" s="564"/>
      <c r="O74" s="564"/>
    </row>
    <row r="75" spans="1:15" s="7" customFormat="1" ht="30" customHeight="1" x14ac:dyDescent="0.35">
      <c r="A75" s="177" t="s">
        <v>450</v>
      </c>
      <c r="B75" s="322" t="s">
        <v>451</v>
      </c>
      <c r="C75" s="322"/>
      <c r="D75" s="322"/>
      <c r="E75" s="322"/>
      <c r="F75" s="323"/>
      <c r="G75" s="323"/>
      <c r="H75" s="323"/>
      <c r="I75" s="323"/>
      <c r="J75" s="323"/>
      <c r="K75" s="75">
        <v>5</v>
      </c>
      <c r="L75" s="75">
        <f>Working!L527</f>
        <v>0</v>
      </c>
      <c r="M75" s="75">
        <f>Working!M527</f>
        <v>0</v>
      </c>
      <c r="N75" s="75">
        <f>Working!N527</f>
        <v>0</v>
      </c>
      <c r="O75" s="75" t="s">
        <v>79</v>
      </c>
    </row>
    <row r="76" spans="1:15" s="7" customFormat="1" ht="30" customHeight="1" x14ac:dyDescent="0.35">
      <c r="A76" s="142"/>
      <c r="B76" s="436">
        <f>Working!B528</f>
        <v>0</v>
      </c>
      <c r="C76" s="564"/>
      <c r="D76" s="564"/>
      <c r="E76" s="564"/>
      <c r="F76" s="564"/>
      <c r="G76" s="564"/>
      <c r="H76" s="564"/>
      <c r="I76" s="564"/>
      <c r="J76" s="564"/>
      <c r="K76" s="564"/>
      <c r="L76" s="564"/>
      <c r="M76" s="564"/>
      <c r="N76" s="564"/>
      <c r="O76" s="564"/>
    </row>
    <row r="77" spans="1:15" s="7" customFormat="1" ht="30" customHeight="1" x14ac:dyDescent="0.35">
      <c r="A77" s="62" t="s">
        <v>452</v>
      </c>
      <c r="B77" s="322" t="s">
        <v>453</v>
      </c>
      <c r="C77" s="322"/>
      <c r="D77" s="322"/>
      <c r="E77" s="322"/>
      <c r="F77" s="323"/>
      <c r="G77" s="323"/>
      <c r="H77" s="323"/>
      <c r="I77" s="323"/>
      <c r="J77" s="323"/>
      <c r="K77" s="75">
        <v>5</v>
      </c>
      <c r="L77" s="75">
        <f>Working!L530</f>
        <v>0</v>
      </c>
      <c r="M77" s="75">
        <f>Working!M530</f>
        <v>0</v>
      </c>
      <c r="N77" s="75">
        <f>Working!N530</f>
        <v>0</v>
      </c>
      <c r="O77" s="75" t="s">
        <v>79</v>
      </c>
    </row>
    <row r="78" spans="1:15" s="7" customFormat="1" ht="30" customHeight="1" x14ac:dyDescent="0.35">
      <c r="A78" s="142"/>
      <c r="B78" s="436">
        <f>Working!B531</f>
        <v>0</v>
      </c>
      <c r="C78" s="564"/>
      <c r="D78" s="564"/>
      <c r="E78" s="564"/>
      <c r="F78" s="564"/>
      <c r="G78" s="564"/>
      <c r="H78" s="564"/>
      <c r="I78" s="564"/>
      <c r="J78" s="564"/>
      <c r="K78" s="564"/>
      <c r="L78" s="564"/>
      <c r="M78" s="564"/>
      <c r="N78" s="564"/>
      <c r="O78" s="564"/>
    </row>
    <row r="79" spans="1:15" s="7" customFormat="1" ht="30" customHeight="1" x14ac:dyDescent="0.35">
      <c r="A79" s="62" t="s">
        <v>454</v>
      </c>
      <c r="B79" s="322" t="s">
        <v>455</v>
      </c>
      <c r="C79" s="322"/>
      <c r="D79" s="322"/>
      <c r="E79" s="322"/>
      <c r="F79" s="323"/>
      <c r="G79" s="323"/>
      <c r="H79" s="323"/>
      <c r="I79" s="323"/>
      <c r="J79" s="323"/>
      <c r="K79" s="75">
        <v>5</v>
      </c>
      <c r="L79" s="75">
        <f>Working!L532</f>
        <v>0</v>
      </c>
      <c r="M79" s="75">
        <f>Working!M532</f>
        <v>0</v>
      </c>
      <c r="N79" s="75">
        <f>Working!N532</f>
        <v>0</v>
      </c>
      <c r="O79" s="75" t="s">
        <v>79</v>
      </c>
    </row>
    <row r="80" spans="1:15" s="7" customFormat="1" ht="30" customHeight="1" x14ac:dyDescent="0.35">
      <c r="A80" s="142"/>
      <c r="B80" s="436">
        <f>Working!B533</f>
        <v>0</v>
      </c>
      <c r="C80" s="564"/>
      <c r="D80" s="564"/>
      <c r="E80" s="564"/>
      <c r="F80" s="564"/>
      <c r="G80" s="564"/>
      <c r="H80" s="564"/>
      <c r="I80" s="564"/>
      <c r="J80" s="564"/>
      <c r="K80" s="564"/>
      <c r="L80" s="564"/>
      <c r="M80" s="564"/>
      <c r="N80" s="564"/>
      <c r="O80" s="564"/>
    </row>
    <row r="81" spans="1:17" s="7" customFormat="1" ht="15" customHeight="1" x14ac:dyDescent="0.35">
      <c r="A81" s="321" t="s">
        <v>73</v>
      </c>
      <c r="B81" s="321"/>
      <c r="C81" s="321"/>
      <c r="D81" s="321"/>
      <c r="E81" s="321"/>
      <c r="F81" s="321"/>
      <c r="G81" s="321"/>
      <c r="H81" s="321"/>
      <c r="I81" s="321"/>
      <c r="J81" s="321"/>
      <c r="K81" s="44" t="s">
        <v>74</v>
      </c>
      <c r="L81" s="171" t="s">
        <v>10</v>
      </c>
      <c r="M81" s="171" t="s">
        <v>75</v>
      </c>
      <c r="N81" s="171" t="s">
        <v>45</v>
      </c>
      <c r="O81" s="171" t="s">
        <v>76</v>
      </c>
    </row>
    <row r="82" spans="1:17" s="7" customFormat="1" ht="30" customHeight="1" x14ac:dyDescent="0.35">
      <c r="A82" s="62" t="s">
        <v>456</v>
      </c>
      <c r="B82" s="322" t="s">
        <v>457</v>
      </c>
      <c r="C82" s="322"/>
      <c r="D82" s="322"/>
      <c r="E82" s="322"/>
      <c r="F82" s="323"/>
      <c r="G82" s="323"/>
      <c r="H82" s="323"/>
      <c r="I82" s="323"/>
      <c r="J82" s="323"/>
      <c r="K82" s="75">
        <v>5</v>
      </c>
      <c r="L82" s="75">
        <f>Working!L536</f>
        <v>0</v>
      </c>
      <c r="M82" s="75">
        <f>Working!M536</f>
        <v>0</v>
      </c>
      <c r="N82" s="75">
        <f>Working!N536</f>
        <v>0</v>
      </c>
      <c r="O82" s="75" t="s">
        <v>79</v>
      </c>
    </row>
    <row r="83" spans="1:17" s="7" customFormat="1" ht="30" customHeight="1" x14ac:dyDescent="0.35">
      <c r="A83" s="142"/>
      <c r="B83" s="436">
        <f>Working!B537</f>
        <v>0</v>
      </c>
      <c r="C83" s="564"/>
      <c r="D83" s="564"/>
      <c r="E83" s="564"/>
      <c r="F83" s="564"/>
      <c r="G83" s="564"/>
      <c r="H83" s="564"/>
      <c r="I83" s="564"/>
      <c r="J83" s="564"/>
      <c r="K83" s="564"/>
      <c r="L83" s="564"/>
      <c r="M83" s="564"/>
      <c r="N83" s="564"/>
      <c r="O83" s="564"/>
    </row>
    <row r="84" spans="1:17" s="7" customFormat="1" ht="45" customHeight="1" x14ac:dyDescent="0.35">
      <c r="A84" s="62" t="s">
        <v>458</v>
      </c>
      <c r="B84" s="322" t="s">
        <v>459</v>
      </c>
      <c r="C84" s="322"/>
      <c r="D84" s="322"/>
      <c r="E84" s="322"/>
      <c r="F84" s="323"/>
      <c r="G84" s="323"/>
      <c r="H84" s="323"/>
      <c r="I84" s="323"/>
      <c r="J84" s="323"/>
      <c r="K84" s="75">
        <v>5</v>
      </c>
      <c r="L84" s="75">
        <f>Working!L538</f>
        <v>0</v>
      </c>
      <c r="M84" s="75">
        <f>Working!M538</f>
        <v>0</v>
      </c>
      <c r="N84" s="75">
        <f>Working!N538</f>
        <v>0</v>
      </c>
      <c r="O84" s="75" t="s">
        <v>79</v>
      </c>
    </row>
    <row r="85" spans="1:17" s="7" customFormat="1" ht="30" customHeight="1" x14ac:dyDescent="0.35">
      <c r="A85" s="142"/>
      <c r="B85" s="436">
        <f>Working!B539</f>
        <v>0</v>
      </c>
      <c r="C85" s="564"/>
      <c r="D85" s="564"/>
      <c r="E85" s="564"/>
      <c r="F85" s="564"/>
      <c r="G85" s="564"/>
      <c r="H85" s="564"/>
      <c r="I85" s="564"/>
      <c r="J85" s="564"/>
      <c r="K85" s="564"/>
      <c r="L85" s="564"/>
      <c r="M85" s="564"/>
      <c r="N85" s="564"/>
      <c r="O85" s="564"/>
    </row>
    <row r="86" spans="1:17" ht="15" customHeight="1" x14ac:dyDescent="0.4">
      <c r="A86" s="282"/>
      <c r="B86" s="282"/>
      <c r="C86" s="282"/>
      <c r="D86" s="282"/>
      <c r="E86" s="282"/>
      <c r="F86" s="282"/>
      <c r="G86" s="282"/>
      <c r="H86" s="282"/>
      <c r="I86" s="282"/>
      <c r="J86" s="282"/>
      <c r="K86" s="282"/>
      <c r="L86" s="282"/>
      <c r="M86" s="282"/>
      <c r="N86" s="282"/>
      <c r="O86" s="282"/>
    </row>
    <row r="87" spans="1:17" ht="15" customHeight="1" x14ac:dyDescent="0.4">
      <c r="A87" s="565" t="s">
        <v>125</v>
      </c>
      <c r="B87" s="565"/>
      <c r="C87" s="565"/>
      <c r="D87" s="220"/>
      <c r="E87" s="220"/>
      <c r="F87" s="220"/>
      <c r="G87" s="220"/>
      <c r="H87" s="220"/>
      <c r="I87" s="220"/>
      <c r="J87" s="220"/>
      <c r="K87" s="220"/>
      <c r="L87" s="220"/>
      <c r="M87" s="220"/>
      <c r="N87" s="220"/>
      <c r="O87" s="220"/>
    </row>
    <row r="88" spans="1:17" ht="60" customHeight="1" x14ac:dyDescent="0.35">
      <c r="A88" s="436">
        <f>Working!A542</f>
        <v>0</v>
      </c>
      <c r="B88" s="436"/>
      <c r="C88" s="436"/>
      <c r="D88" s="436"/>
      <c r="E88" s="436"/>
      <c r="F88" s="436"/>
      <c r="G88" s="436"/>
      <c r="H88" s="436"/>
      <c r="I88" s="436"/>
      <c r="J88" s="436"/>
      <c r="K88" s="436"/>
      <c r="L88" s="436"/>
      <c r="M88" s="436"/>
      <c r="N88" s="436"/>
      <c r="O88" s="436"/>
    </row>
    <row r="89" spans="1:17" ht="60" customHeight="1" x14ac:dyDescent="0.35">
      <c r="A89" s="436">
        <f>Working!A543</f>
        <v>0</v>
      </c>
      <c r="B89" s="436"/>
      <c r="C89" s="436"/>
      <c r="D89" s="436"/>
      <c r="E89" s="436"/>
      <c r="F89" s="436"/>
      <c r="G89" s="436"/>
      <c r="H89" s="436"/>
      <c r="I89" s="436"/>
      <c r="J89" s="436"/>
      <c r="K89" s="436"/>
      <c r="L89" s="436"/>
      <c r="M89" s="436"/>
      <c r="N89" s="436"/>
      <c r="O89" s="436"/>
    </row>
    <row r="90" spans="1:17" ht="60" customHeight="1" x14ac:dyDescent="0.35">
      <c r="A90" s="436">
        <f>Working!A544</f>
        <v>0</v>
      </c>
      <c r="B90" s="436"/>
      <c r="C90" s="436"/>
      <c r="D90" s="436"/>
      <c r="E90" s="436"/>
      <c r="F90" s="436"/>
      <c r="G90" s="436"/>
      <c r="H90" s="436"/>
      <c r="I90" s="436"/>
      <c r="J90" s="436"/>
      <c r="K90" s="436"/>
      <c r="L90" s="436"/>
      <c r="M90" s="436"/>
      <c r="N90" s="436"/>
      <c r="O90" s="436"/>
      <c r="Q90" s="1"/>
    </row>
    <row r="91" spans="1:17" ht="60" customHeight="1" x14ac:dyDescent="0.35">
      <c r="A91" s="436">
        <f>Working!A545</f>
        <v>0</v>
      </c>
      <c r="B91" s="436"/>
      <c r="C91" s="436"/>
      <c r="D91" s="436"/>
      <c r="E91" s="436"/>
      <c r="F91" s="436"/>
      <c r="G91" s="436"/>
      <c r="H91" s="436"/>
      <c r="I91" s="436"/>
      <c r="J91" s="436"/>
      <c r="K91" s="436"/>
      <c r="L91" s="436"/>
      <c r="M91" s="436"/>
      <c r="N91" s="436"/>
      <c r="O91" s="436"/>
    </row>
    <row r="92" spans="1:17" ht="60" customHeight="1" x14ac:dyDescent="0.35">
      <c r="A92" s="436">
        <f>Working!A546</f>
        <v>0</v>
      </c>
      <c r="B92" s="436"/>
      <c r="C92" s="436"/>
      <c r="D92" s="436"/>
      <c r="E92" s="436"/>
      <c r="F92" s="436"/>
      <c r="G92" s="436"/>
      <c r="H92" s="436"/>
      <c r="I92" s="436"/>
      <c r="J92" s="436"/>
      <c r="K92" s="436"/>
      <c r="L92" s="436"/>
      <c r="M92" s="436"/>
      <c r="N92" s="436"/>
      <c r="O92" s="436"/>
    </row>
    <row r="93" spans="1:17" ht="60" customHeight="1" x14ac:dyDescent="0.35">
      <c r="A93" s="436">
        <f>Working!A547</f>
        <v>0</v>
      </c>
      <c r="B93" s="436"/>
      <c r="C93" s="436"/>
      <c r="D93" s="436"/>
      <c r="E93" s="436"/>
      <c r="F93" s="436"/>
      <c r="G93" s="436"/>
      <c r="H93" s="436"/>
      <c r="I93" s="436"/>
      <c r="J93" s="436"/>
      <c r="K93" s="436"/>
      <c r="L93" s="436"/>
      <c r="M93" s="436"/>
      <c r="N93" s="436"/>
      <c r="O93" s="436"/>
    </row>
    <row r="94" spans="1:17" ht="1.05" customHeight="1" x14ac:dyDescent="0.35">
      <c r="A94" s="471">
        <f>Working!A548</f>
        <v>0</v>
      </c>
      <c r="B94" s="471"/>
      <c r="C94" s="471"/>
      <c r="D94" s="471"/>
      <c r="E94" s="471"/>
      <c r="F94" s="471"/>
      <c r="G94" s="471"/>
      <c r="H94" s="471"/>
      <c r="I94" s="471"/>
      <c r="J94" s="471"/>
      <c r="K94" s="471"/>
      <c r="L94" s="471"/>
      <c r="M94" s="471"/>
      <c r="N94" s="471"/>
      <c r="O94" s="471"/>
    </row>
    <row r="95" spans="1:17" ht="1.05" customHeight="1" x14ac:dyDescent="0.35">
      <c r="A95" s="471" t="str">
        <f>Working!A550</f>
        <v>Note: An official identification logo has been developed in conjunction with the USDA GAP program which may be used to indicate participation in the program. Participants may use the logo, provided they meet the requirements of the USDA logo use .</v>
      </c>
      <c r="B95" s="471"/>
      <c r="C95" s="471"/>
      <c r="D95" s="471"/>
      <c r="E95" s="471"/>
      <c r="F95" s="471"/>
      <c r="G95" s="471"/>
      <c r="H95" s="471"/>
      <c r="I95" s="471"/>
      <c r="J95" s="471"/>
      <c r="K95" s="471"/>
      <c r="L95" s="471"/>
      <c r="M95" s="471"/>
      <c r="N95" s="471"/>
      <c r="O95" s="471"/>
      <c r="Q95" s="1"/>
    </row>
    <row r="96" spans="1:17" ht="1.05" customHeight="1" x14ac:dyDescent="0.4">
      <c r="A96" s="440"/>
      <c r="B96" s="440"/>
      <c r="C96" s="440"/>
      <c r="D96" s="440"/>
      <c r="E96" s="440"/>
      <c r="F96" s="440"/>
      <c r="G96" s="440"/>
      <c r="H96" s="440"/>
      <c r="I96" s="440"/>
      <c r="J96" s="440"/>
      <c r="K96" s="440"/>
      <c r="L96" s="440"/>
      <c r="M96" s="440"/>
      <c r="N96" s="440"/>
      <c r="O96" s="440"/>
    </row>
    <row r="97" spans="1:15" ht="27" customHeight="1" thickBot="1" x14ac:dyDescent="0.45">
      <c r="A97" s="563" t="s">
        <v>517</v>
      </c>
      <c r="B97" s="563"/>
      <c r="C97" s="563"/>
      <c r="D97" s="563"/>
      <c r="E97" s="563"/>
      <c r="F97" s="563"/>
      <c r="G97" s="563"/>
      <c r="H97" s="563"/>
      <c r="I97" s="563"/>
      <c r="J97" s="96">
        <f>L6+L9+L11+L15+L17+L19+L21+L23+L25+L27+L30+L32+L36+L38+L40+L42+L44+L46+L48+L50+L52+L54+L57+L59+L61+L63+L65+L67+L69+L71+L73+L75+L77+L79+L82+L84</f>
        <v>0</v>
      </c>
      <c r="K97" s="440"/>
      <c r="L97" s="440"/>
      <c r="M97" s="440"/>
      <c r="N97" s="440"/>
      <c r="O97" s="440"/>
    </row>
    <row r="98" spans="1:15" ht="27" customHeight="1" thickBot="1" x14ac:dyDescent="0.45">
      <c r="A98" s="452" t="s">
        <v>490</v>
      </c>
      <c r="B98" s="452"/>
      <c r="C98" s="452"/>
      <c r="D98" s="90" t="s">
        <v>491</v>
      </c>
      <c r="E98" s="91">
        <v>180</v>
      </c>
      <c r="F98" s="117"/>
      <c r="G98" s="455" t="s">
        <v>492</v>
      </c>
      <c r="H98" s="455"/>
      <c r="I98" s="470"/>
      <c r="J98" s="470"/>
      <c r="K98" s="470"/>
      <c r="L98" s="470"/>
      <c r="M98" s="470"/>
      <c r="N98" s="470"/>
      <c r="O98" s="470"/>
    </row>
    <row r="99" spans="1:15" ht="27" customHeight="1" thickBot="1" x14ac:dyDescent="0.45">
      <c r="A99" s="451" t="s">
        <v>493</v>
      </c>
      <c r="B99" s="451"/>
      <c r="C99" s="451"/>
      <c r="D99" s="90" t="s">
        <v>491</v>
      </c>
      <c r="E99" s="92">
        <f>N11+N15+N17+N19+N21+N23+N25+N27+N30+N32+N36+N38+N40+N42+N44+N46+N48+N50+N52+N54+N57+N59+N61+N63+N65+N67+N69+N71+N73+N75+N77+N79+N82+N84</f>
        <v>0</v>
      </c>
      <c r="F99" s="117"/>
      <c r="G99" s="455" t="s">
        <v>494</v>
      </c>
      <c r="H99" s="455"/>
      <c r="I99" s="455"/>
      <c r="J99" s="455"/>
      <c r="K99" s="455"/>
      <c r="L99" s="455"/>
      <c r="M99" s="455"/>
      <c r="N99" s="455"/>
      <c r="O99" s="455"/>
    </row>
    <row r="100" spans="1:15" ht="27" customHeight="1" thickBot="1" x14ac:dyDescent="0.45">
      <c r="A100" s="451" t="s">
        <v>495</v>
      </c>
      <c r="B100" s="451"/>
      <c r="C100" s="451"/>
      <c r="D100" s="90" t="s">
        <v>491</v>
      </c>
      <c r="E100" s="93">
        <f>E98-E99</f>
        <v>180</v>
      </c>
      <c r="F100" s="117"/>
      <c r="G100" s="455" t="s">
        <v>496</v>
      </c>
      <c r="H100" s="455"/>
      <c r="I100" s="455"/>
      <c r="J100" s="455"/>
      <c r="K100" s="455"/>
      <c r="L100" s="455"/>
      <c r="M100" s="455"/>
      <c r="N100" s="455"/>
      <c r="O100" s="455"/>
    </row>
    <row r="101" spans="1:15" ht="36" customHeight="1" x14ac:dyDescent="0.4">
      <c r="A101" s="469" t="s">
        <v>497</v>
      </c>
      <c r="B101" s="469"/>
      <c r="C101" s="469"/>
      <c r="D101" s="440"/>
      <c r="E101" s="440"/>
      <c r="F101" s="440"/>
      <c r="G101" s="454" t="s">
        <v>498</v>
      </c>
      <c r="H101" s="454"/>
      <c r="I101" s="454"/>
      <c r="J101" s="454"/>
      <c r="K101" s="454"/>
      <c r="L101" s="454"/>
      <c r="M101" s="454"/>
      <c r="N101" s="454"/>
      <c r="O101" s="454"/>
    </row>
    <row r="102" spans="1:15" ht="27" customHeight="1" thickBot="1" x14ac:dyDescent="0.45">
      <c r="A102" s="451" t="s">
        <v>499</v>
      </c>
      <c r="B102" s="451"/>
      <c r="C102" s="451"/>
      <c r="D102" s="90" t="s">
        <v>491</v>
      </c>
      <c r="E102" s="91">
        <f>E100*0.8</f>
        <v>144</v>
      </c>
      <c r="F102" s="117"/>
      <c r="G102" s="455"/>
      <c r="H102" s="455"/>
      <c r="I102" s="455"/>
      <c r="J102" s="455"/>
      <c r="K102" s="455"/>
      <c r="L102" s="455"/>
      <c r="M102" s="455"/>
      <c r="N102" s="455"/>
      <c r="O102" s="455"/>
    </row>
    <row r="103" spans="1:15" ht="15" customHeight="1" x14ac:dyDescent="0.4">
      <c r="A103" s="440"/>
      <c r="B103" s="440"/>
      <c r="C103" s="440"/>
      <c r="D103" s="440"/>
      <c r="E103" s="440"/>
      <c r="F103" s="440"/>
      <c r="G103" s="440"/>
      <c r="H103" s="440"/>
      <c r="I103" s="440"/>
      <c r="J103" s="440"/>
      <c r="K103" s="440"/>
      <c r="L103" s="440"/>
      <c r="M103" s="440"/>
      <c r="N103" s="440"/>
      <c r="O103" s="440"/>
    </row>
    <row r="104" spans="1:15" ht="18" customHeight="1" x14ac:dyDescent="0.4">
      <c r="A104" s="440"/>
      <c r="B104" s="440"/>
      <c r="C104" s="456"/>
      <c r="D104" s="94" t="str">
        <f>IF(J97&gt;=E102, "✓", "")</f>
        <v/>
      </c>
      <c r="E104" s="90" t="s">
        <v>500</v>
      </c>
      <c r="F104" s="451"/>
      <c r="G104" s="457"/>
      <c r="H104" s="94" t="str">
        <f>IF(AND(J97&lt;E102, OR(L84=5,M84=5,N84=5)), "✓", "")</f>
        <v/>
      </c>
      <c r="I104" s="451" t="s">
        <v>501</v>
      </c>
      <c r="J104" s="451"/>
      <c r="K104" s="452" t="s">
        <v>502</v>
      </c>
      <c r="L104" s="452"/>
      <c r="M104" s="452"/>
      <c r="N104" s="452"/>
      <c r="O104" s="452"/>
    </row>
    <row r="105" spans="1:15" s="9" customFormat="1" ht="15" customHeight="1" x14ac:dyDescent="0.4">
      <c r="A105" s="117"/>
      <c r="B105" s="117"/>
      <c r="C105" s="117"/>
      <c r="D105" s="117"/>
      <c r="E105" s="117"/>
      <c r="F105" s="117"/>
      <c r="G105" s="117"/>
      <c r="H105" s="117"/>
      <c r="I105" s="117"/>
      <c r="J105" s="117"/>
      <c r="K105" s="117"/>
      <c r="L105" s="117"/>
      <c r="M105" s="117"/>
      <c r="N105" s="117"/>
      <c r="O105" s="117"/>
    </row>
    <row r="106" spans="1:15" s="9" customFormat="1" ht="13.15" x14ac:dyDescent="0.4">
      <c r="A106" s="485" t="s">
        <v>509</v>
      </c>
      <c r="B106" s="486"/>
      <c r="C106" s="486"/>
      <c r="D106" s="486"/>
      <c r="E106" s="486"/>
      <c r="F106" s="486"/>
      <c r="G106" s="486"/>
      <c r="H106" s="486"/>
      <c r="I106" s="486"/>
      <c r="J106" s="486"/>
      <c r="K106" s="486"/>
      <c r="L106" s="486"/>
      <c r="M106" s="486"/>
      <c r="N106" s="486"/>
      <c r="O106" s="487"/>
    </row>
    <row r="107" spans="1:15" s="9" customFormat="1" ht="13.15" x14ac:dyDescent="0.4">
      <c r="A107" s="488" t="s">
        <v>510</v>
      </c>
      <c r="B107" s="435"/>
      <c r="C107" s="435"/>
      <c r="D107" s="435"/>
      <c r="E107" s="435"/>
      <c r="F107" s="435"/>
      <c r="G107" s="435"/>
      <c r="H107" s="435"/>
      <c r="I107" s="435"/>
      <c r="J107" s="435"/>
      <c r="K107" s="435"/>
      <c r="L107" s="435"/>
      <c r="M107" s="435"/>
      <c r="N107" s="435"/>
      <c r="O107" s="489"/>
    </row>
    <row r="108" spans="1:15" s="9" customFormat="1" ht="13.15" x14ac:dyDescent="0.4">
      <c r="A108" s="488" t="s">
        <v>511</v>
      </c>
      <c r="B108" s="435"/>
      <c r="C108" s="435"/>
      <c r="D108" s="435"/>
      <c r="E108" s="435"/>
      <c r="F108" s="435"/>
      <c r="G108" s="435"/>
      <c r="H108" s="435"/>
      <c r="I108" s="435"/>
      <c r="J108" s="435"/>
      <c r="K108" s="435"/>
      <c r="L108" s="435"/>
      <c r="M108" s="435"/>
      <c r="N108" s="435"/>
      <c r="O108" s="489"/>
    </row>
    <row r="109" spans="1:15" s="9" customFormat="1" ht="13.15" x14ac:dyDescent="0.4">
      <c r="A109" s="490" t="s">
        <v>512</v>
      </c>
      <c r="B109" s="491"/>
      <c r="C109" s="491"/>
      <c r="D109" s="491"/>
      <c r="E109" s="491"/>
      <c r="F109" s="491"/>
      <c r="G109" s="491"/>
      <c r="H109" s="491"/>
      <c r="I109" s="491"/>
      <c r="J109" s="491"/>
      <c r="K109" s="491"/>
      <c r="L109" s="491"/>
      <c r="M109" s="491"/>
      <c r="N109" s="491"/>
      <c r="O109" s="492"/>
    </row>
    <row r="110" spans="1:15" s="9" customFormat="1" x14ac:dyDescent="0.35"/>
    <row r="111" spans="1:15" s="9" customFormat="1" x14ac:dyDescent="0.35"/>
    <row r="112" spans="1:15" s="9" customFormat="1" x14ac:dyDescent="0.35"/>
    <row r="113" s="9" customFormat="1" x14ac:dyDescent="0.35"/>
    <row r="114" s="9" customFormat="1" x14ac:dyDescent="0.35"/>
    <row r="115" s="9" customFormat="1" x14ac:dyDescent="0.35"/>
    <row r="116" s="9" customFormat="1" x14ac:dyDescent="0.35"/>
    <row r="117" s="9" customFormat="1" x14ac:dyDescent="0.35"/>
    <row r="118" s="9" customFormat="1" x14ac:dyDescent="0.35"/>
    <row r="119" s="9" customFormat="1" x14ac:dyDescent="0.35"/>
    <row r="120" s="9" customFormat="1" x14ac:dyDescent="0.35"/>
    <row r="121" s="9" customFormat="1" x14ac:dyDescent="0.35"/>
    <row r="122" s="9" customFormat="1" x14ac:dyDescent="0.35"/>
    <row r="123" s="9" customFormat="1" x14ac:dyDescent="0.35"/>
    <row r="124" s="9" customFormat="1" x14ac:dyDescent="0.35"/>
    <row r="125" s="9" customFormat="1" x14ac:dyDescent="0.35"/>
    <row r="126" s="9" customFormat="1" x14ac:dyDescent="0.35"/>
    <row r="127" s="9" customFormat="1" x14ac:dyDescent="0.35"/>
    <row r="128" s="9" customFormat="1" x14ac:dyDescent="0.35"/>
    <row r="129" s="9" customFormat="1" x14ac:dyDescent="0.35"/>
    <row r="130" s="9" customFormat="1" x14ac:dyDescent="0.35"/>
    <row r="131" s="9" customFormat="1" x14ac:dyDescent="0.35"/>
    <row r="132" s="9" customFormat="1" x14ac:dyDescent="0.35"/>
    <row r="133" s="9" customFormat="1" x14ac:dyDescent="0.35"/>
    <row r="134" s="9" customFormat="1" x14ac:dyDescent="0.35"/>
    <row r="135" s="9" customFormat="1" x14ac:dyDescent="0.35"/>
    <row r="136" s="9" customFormat="1" x14ac:dyDescent="0.35"/>
    <row r="137" s="9" customFormat="1" x14ac:dyDescent="0.35"/>
    <row r="138" s="9" customFormat="1" x14ac:dyDescent="0.35"/>
    <row r="139" s="9" customFormat="1" x14ac:dyDescent="0.35"/>
    <row r="140" s="9" customFormat="1" x14ac:dyDescent="0.35"/>
    <row r="141" s="9" customFormat="1" x14ac:dyDescent="0.35"/>
    <row r="142" s="9" customFormat="1" x14ac:dyDescent="0.35"/>
    <row r="143" s="9" customFormat="1" x14ac:dyDescent="0.35"/>
    <row r="144" s="9" customFormat="1" x14ac:dyDescent="0.35"/>
    <row r="145" s="9" customFormat="1" x14ac:dyDescent="0.35"/>
    <row r="146" s="9" customFormat="1" x14ac:dyDescent="0.35"/>
    <row r="147" s="9" customFormat="1" x14ac:dyDescent="0.35"/>
    <row r="148" s="9" customFormat="1" x14ac:dyDescent="0.35"/>
    <row r="149" s="9" customFormat="1" x14ac:dyDescent="0.35"/>
    <row r="150" s="9" customFormat="1" x14ac:dyDescent="0.35"/>
    <row r="151" s="9" customFormat="1" x14ac:dyDescent="0.35"/>
    <row r="152" s="9" customFormat="1" x14ac:dyDescent="0.35"/>
    <row r="153" s="9" customFormat="1" x14ac:dyDescent="0.35"/>
    <row r="154" s="9" customFormat="1" x14ac:dyDescent="0.35"/>
    <row r="155" s="9" customFormat="1" x14ac:dyDescent="0.35"/>
    <row r="156" s="9" customFormat="1" x14ac:dyDescent="0.35"/>
    <row r="157" s="9" customFormat="1" x14ac:dyDescent="0.35"/>
    <row r="158" s="9" customFormat="1" x14ac:dyDescent="0.35"/>
    <row r="159" s="9" customFormat="1" x14ac:dyDescent="0.35"/>
    <row r="160" s="9" customFormat="1" x14ac:dyDescent="0.35"/>
    <row r="161" s="9" customFormat="1" x14ac:dyDescent="0.35"/>
    <row r="162" s="9" customFormat="1" x14ac:dyDescent="0.35"/>
    <row r="163" s="9" customFormat="1" x14ac:dyDescent="0.35"/>
    <row r="164" s="9" customFormat="1" x14ac:dyDescent="0.35"/>
    <row r="165" s="9" customFormat="1" x14ac:dyDescent="0.35"/>
    <row r="166" s="9" customFormat="1" x14ac:dyDescent="0.35"/>
    <row r="167" s="9" customFormat="1" x14ac:dyDescent="0.35"/>
    <row r="168" s="9" customFormat="1" x14ac:dyDescent="0.35"/>
    <row r="169" s="9" customFormat="1" x14ac:dyDescent="0.35"/>
    <row r="170" s="9" customFormat="1" x14ac:dyDescent="0.35"/>
    <row r="171" s="9" customFormat="1" x14ac:dyDescent="0.35"/>
    <row r="172" s="9" customFormat="1" x14ac:dyDescent="0.35"/>
    <row r="173" s="9" customFormat="1" x14ac:dyDescent="0.35"/>
    <row r="174" s="9" customFormat="1" x14ac:dyDescent="0.35"/>
    <row r="175" s="9" customFormat="1" x14ac:dyDescent="0.35"/>
    <row r="176" s="9" customFormat="1" x14ac:dyDescent="0.35"/>
    <row r="177" s="9" customFormat="1" x14ac:dyDescent="0.35"/>
    <row r="178" s="9" customFormat="1" x14ac:dyDescent="0.35"/>
    <row r="179" s="9" customFormat="1" x14ac:dyDescent="0.35"/>
    <row r="180" s="9" customFormat="1" x14ac:dyDescent="0.35"/>
    <row r="181" s="9" customFormat="1" x14ac:dyDescent="0.35"/>
    <row r="182" s="9" customFormat="1" x14ac:dyDescent="0.35"/>
    <row r="183" s="9" customFormat="1" x14ac:dyDescent="0.35"/>
    <row r="184" s="9" customFormat="1" x14ac:dyDescent="0.35"/>
    <row r="185" s="9" customFormat="1" x14ac:dyDescent="0.35"/>
    <row r="186" s="9" customFormat="1" x14ac:dyDescent="0.35"/>
    <row r="187" s="9" customFormat="1" x14ac:dyDescent="0.35"/>
    <row r="188" s="9" customFormat="1" x14ac:dyDescent="0.35"/>
    <row r="189" s="9" customFormat="1" x14ac:dyDescent="0.35"/>
    <row r="190" s="9" customFormat="1" x14ac:dyDescent="0.35"/>
    <row r="191" s="9" customFormat="1" x14ac:dyDescent="0.35"/>
    <row r="192" s="9" customFormat="1" x14ac:dyDescent="0.35"/>
    <row r="193" s="9" customFormat="1" x14ac:dyDescent="0.35"/>
    <row r="194" s="9" customFormat="1" x14ac:dyDescent="0.35"/>
    <row r="195" s="9" customFormat="1" x14ac:dyDescent="0.35"/>
    <row r="196" s="9" customFormat="1" x14ac:dyDescent="0.35"/>
    <row r="197" s="9" customFormat="1" x14ac:dyDescent="0.35"/>
    <row r="198" s="9" customFormat="1" x14ac:dyDescent="0.35"/>
    <row r="199" s="9" customFormat="1" x14ac:dyDescent="0.35"/>
    <row r="200" s="9" customFormat="1" x14ac:dyDescent="0.35"/>
    <row r="201" s="9" customFormat="1" x14ac:dyDescent="0.35"/>
    <row r="202" s="9" customFormat="1" x14ac:dyDescent="0.35"/>
    <row r="203" s="9" customFormat="1" x14ac:dyDescent="0.35"/>
    <row r="204" s="9" customFormat="1" x14ac:dyDescent="0.35"/>
    <row r="205" s="9" customFormat="1" x14ac:dyDescent="0.35"/>
    <row r="206" s="9" customFormat="1" x14ac:dyDescent="0.35"/>
    <row r="207" s="9" customFormat="1" x14ac:dyDescent="0.35"/>
    <row r="208" s="9" customFormat="1" x14ac:dyDescent="0.35"/>
    <row r="209" s="9" customFormat="1" x14ac:dyDescent="0.35"/>
    <row r="210" s="9" customFormat="1" x14ac:dyDescent="0.35"/>
    <row r="211" s="9" customFormat="1" x14ac:dyDescent="0.35"/>
    <row r="212" s="9" customFormat="1" x14ac:dyDescent="0.35"/>
    <row r="213" s="9" customFormat="1" x14ac:dyDescent="0.35"/>
    <row r="214" s="9" customFormat="1" x14ac:dyDescent="0.35"/>
    <row r="215" s="9" customFormat="1" x14ac:dyDescent="0.35"/>
    <row r="216" s="9" customFormat="1" x14ac:dyDescent="0.35"/>
    <row r="217" s="9" customFormat="1" x14ac:dyDescent="0.35"/>
    <row r="218" s="9" customFormat="1" x14ac:dyDescent="0.35"/>
    <row r="219" s="9" customFormat="1" x14ac:dyDescent="0.35"/>
    <row r="220" s="9" customFormat="1" x14ac:dyDescent="0.35"/>
    <row r="221" s="9" customFormat="1" x14ac:dyDescent="0.35"/>
    <row r="222" s="9" customFormat="1" x14ac:dyDescent="0.35"/>
    <row r="223" s="9" customFormat="1" x14ac:dyDescent="0.35"/>
    <row r="224" s="9" customFormat="1" x14ac:dyDescent="0.35"/>
    <row r="225" s="9" customFormat="1" x14ac:dyDescent="0.35"/>
    <row r="226" s="9" customFormat="1" x14ac:dyDescent="0.35"/>
    <row r="227" s="9" customFormat="1" x14ac:dyDescent="0.35"/>
    <row r="228" s="9" customFormat="1" x14ac:dyDescent="0.35"/>
    <row r="229" s="9" customFormat="1" x14ac:dyDescent="0.35"/>
    <row r="230" s="9" customFormat="1" x14ac:dyDescent="0.35"/>
    <row r="231" s="9" customFormat="1" x14ac:dyDescent="0.35"/>
    <row r="232" s="9" customFormat="1" x14ac:dyDescent="0.35"/>
    <row r="233" s="9" customFormat="1" x14ac:dyDescent="0.35"/>
    <row r="234" s="9" customFormat="1" x14ac:dyDescent="0.35"/>
    <row r="235" s="9" customFormat="1" x14ac:dyDescent="0.35"/>
    <row r="236" s="9" customFormat="1" x14ac:dyDescent="0.35"/>
    <row r="237" s="9" customFormat="1" x14ac:dyDescent="0.35"/>
    <row r="238" s="9" customFormat="1" x14ac:dyDescent="0.35"/>
    <row r="239" s="9" customFormat="1" x14ac:dyDescent="0.35"/>
    <row r="240" s="9" customFormat="1" x14ac:dyDescent="0.35"/>
    <row r="241" s="9" customFormat="1" x14ac:dyDescent="0.35"/>
    <row r="242" s="9" customFormat="1" x14ac:dyDescent="0.35"/>
    <row r="243" s="9" customFormat="1" x14ac:dyDescent="0.35"/>
    <row r="244" s="9" customFormat="1" x14ac:dyDescent="0.35"/>
    <row r="245" s="9" customFormat="1" x14ac:dyDescent="0.35"/>
    <row r="246" s="9" customFormat="1" x14ac:dyDescent="0.35"/>
    <row r="247" s="9" customFormat="1" x14ac:dyDescent="0.35"/>
    <row r="248" s="9" customFormat="1" x14ac:dyDescent="0.35"/>
    <row r="249" s="9" customFormat="1" x14ac:dyDescent="0.35"/>
    <row r="250" s="9" customFormat="1" x14ac:dyDescent="0.35"/>
    <row r="251" s="9" customFormat="1" x14ac:dyDescent="0.35"/>
    <row r="252" s="9" customFormat="1" x14ac:dyDescent="0.35"/>
    <row r="253" s="9" customFormat="1" x14ac:dyDescent="0.35"/>
    <row r="254" s="9" customFormat="1" x14ac:dyDescent="0.35"/>
    <row r="255" s="9" customFormat="1" x14ac:dyDescent="0.35"/>
    <row r="256" s="9" customFormat="1" x14ac:dyDescent="0.35"/>
    <row r="257" s="9" customFormat="1" x14ac:dyDescent="0.35"/>
    <row r="258" s="9" customFormat="1" x14ac:dyDescent="0.35"/>
    <row r="259" s="9" customFormat="1" x14ac:dyDescent="0.35"/>
    <row r="260" s="9" customFormat="1" x14ac:dyDescent="0.35"/>
    <row r="261" s="9" customFormat="1" x14ac:dyDescent="0.35"/>
    <row r="262" s="9" customFormat="1" x14ac:dyDescent="0.35"/>
    <row r="263" s="9" customFormat="1" x14ac:dyDescent="0.35"/>
    <row r="264" s="9" customFormat="1" x14ac:dyDescent="0.35"/>
    <row r="265" s="9" customFormat="1" x14ac:dyDescent="0.35"/>
    <row r="266" s="9" customFormat="1" x14ac:dyDescent="0.35"/>
    <row r="267" s="9" customFormat="1" x14ac:dyDescent="0.35"/>
    <row r="268" s="9" customFormat="1" x14ac:dyDescent="0.35"/>
    <row r="269" s="9" customFormat="1" x14ac:dyDescent="0.35"/>
    <row r="270" s="9" customFormat="1" x14ac:dyDescent="0.35"/>
    <row r="271" s="9" customFormat="1" x14ac:dyDescent="0.35"/>
    <row r="272" s="9" customFormat="1" x14ac:dyDescent="0.35"/>
    <row r="273" s="9" customFormat="1" x14ac:dyDescent="0.35"/>
    <row r="274" s="9" customFormat="1" x14ac:dyDescent="0.35"/>
    <row r="275" s="9" customFormat="1" x14ac:dyDescent="0.35"/>
    <row r="276" s="9" customFormat="1" x14ac:dyDescent="0.35"/>
    <row r="277" s="9" customFormat="1" x14ac:dyDescent="0.35"/>
    <row r="278" s="9" customFormat="1" x14ac:dyDescent="0.35"/>
    <row r="279" s="9" customFormat="1" x14ac:dyDescent="0.35"/>
    <row r="280" s="9" customFormat="1" x14ac:dyDescent="0.35"/>
    <row r="281" s="9" customFormat="1" x14ac:dyDescent="0.35"/>
    <row r="282" s="9" customFormat="1" x14ac:dyDescent="0.35"/>
    <row r="283" s="9" customFormat="1" x14ac:dyDescent="0.35"/>
    <row r="284" s="9" customFormat="1" x14ac:dyDescent="0.35"/>
    <row r="285" s="9" customFormat="1" x14ac:dyDescent="0.35"/>
    <row r="286" s="9" customFormat="1" x14ac:dyDescent="0.35"/>
    <row r="287" s="9" customFormat="1" x14ac:dyDescent="0.35"/>
    <row r="288" s="9" customFormat="1" x14ac:dyDescent="0.35"/>
    <row r="289" s="9" customFormat="1" x14ac:dyDescent="0.35"/>
    <row r="290" s="9" customFormat="1" x14ac:dyDescent="0.35"/>
    <row r="291" s="9" customFormat="1" x14ac:dyDescent="0.35"/>
    <row r="292" s="9" customFormat="1" x14ac:dyDescent="0.35"/>
    <row r="293" s="9" customFormat="1" x14ac:dyDescent="0.35"/>
    <row r="294" s="9" customFormat="1" x14ac:dyDescent="0.35"/>
    <row r="295" s="9" customFormat="1" x14ac:dyDescent="0.35"/>
    <row r="296" s="9" customFormat="1" x14ac:dyDescent="0.35"/>
    <row r="297" s="9" customFormat="1" x14ac:dyDescent="0.35"/>
    <row r="298" s="9" customFormat="1" x14ac:dyDescent="0.35"/>
    <row r="299" s="9" customFormat="1" x14ac:dyDescent="0.35"/>
    <row r="300" s="9" customFormat="1" x14ac:dyDescent="0.35"/>
    <row r="301" s="9" customFormat="1" x14ac:dyDescent="0.35"/>
    <row r="302" s="9" customFormat="1" x14ac:dyDescent="0.35"/>
    <row r="303" s="9" customFormat="1" x14ac:dyDescent="0.35"/>
    <row r="304" s="9" customFormat="1" x14ac:dyDescent="0.35"/>
    <row r="305" s="9" customFormat="1" x14ac:dyDescent="0.35"/>
    <row r="306" s="9" customFormat="1" x14ac:dyDescent="0.35"/>
    <row r="307" s="9" customFormat="1" x14ac:dyDescent="0.35"/>
    <row r="308" s="9" customFormat="1" x14ac:dyDescent="0.35"/>
    <row r="309" s="9" customFormat="1" x14ac:dyDescent="0.35"/>
    <row r="310" s="9" customFormat="1" x14ac:dyDescent="0.35"/>
    <row r="311" s="9" customFormat="1" x14ac:dyDescent="0.35"/>
    <row r="312" s="9" customFormat="1" x14ac:dyDescent="0.35"/>
    <row r="313" s="9" customFormat="1" x14ac:dyDescent="0.35"/>
    <row r="314" s="9" customFormat="1" x14ac:dyDescent="0.35"/>
    <row r="315" s="9" customFormat="1" x14ac:dyDescent="0.35"/>
    <row r="316" s="9" customFormat="1" x14ac:dyDescent="0.35"/>
    <row r="317" s="9" customFormat="1" x14ac:dyDescent="0.35"/>
    <row r="318" s="9" customFormat="1" x14ac:dyDescent="0.35"/>
    <row r="319" s="9" customFormat="1" x14ac:dyDescent="0.35"/>
    <row r="320" s="9" customFormat="1" x14ac:dyDescent="0.35"/>
    <row r="321" s="9" customFormat="1" x14ac:dyDescent="0.35"/>
    <row r="322" s="9" customFormat="1" x14ac:dyDescent="0.35"/>
    <row r="323" s="9" customFormat="1" x14ac:dyDescent="0.35"/>
    <row r="324" s="9" customFormat="1" x14ac:dyDescent="0.35"/>
    <row r="325" s="9" customFormat="1" x14ac:dyDescent="0.35"/>
    <row r="326" s="9" customFormat="1" x14ac:dyDescent="0.35"/>
    <row r="327" s="9" customFormat="1" x14ac:dyDescent="0.35"/>
    <row r="328" s="9" customFormat="1" x14ac:dyDescent="0.35"/>
    <row r="329" s="9" customFormat="1" x14ac:dyDescent="0.35"/>
    <row r="330" s="9" customFormat="1" x14ac:dyDescent="0.35"/>
    <row r="331" s="9" customFormat="1" x14ac:dyDescent="0.35"/>
    <row r="332" s="9" customFormat="1" x14ac:dyDescent="0.35"/>
    <row r="333" s="9" customFormat="1" x14ac:dyDescent="0.35"/>
    <row r="334" s="9" customFormat="1" x14ac:dyDescent="0.35"/>
    <row r="335" s="9" customFormat="1" x14ac:dyDescent="0.35"/>
    <row r="336" s="9" customFormat="1" x14ac:dyDescent="0.35"/>
    <row r="337" s="9" customFormat="1" x14ac:dyDescent="0.35"/>
    <row r="338" s="9" customFormat="1" x14ac:dyDescent="0.35"/>
    <row r="339" s="9" customFormat="1" x14ac:dyDescent="0.35"/>
    <row r="340" s="9" customFormat="1" x14ac:dyDescent="0.35"/>
    <row r="341" s="9" customFormat="1" x14ac:dyDescent="0.35"/>
    <row r="342" s="9" customFormat="1" x14ac:dyDescent="0.35"/>
    <row r="343" s="9" customFormat="1" x14ac:dyDescent="0.35"/>
    <row r="344" s="9" customFormat="1" x14ac:dyDescent="0.35"/>
    <row r="345" s="9" customFormat="1" x14ac:dyDescent="0.35"/>
    <row r="346" s="9" customFormat="1" x14ac:dyDescent="0.35"/>
    <row r="347" s="9" customFormat="1" x14ac:dyDescent="0.35"/>
    <row r="348" s="9" customFormat="1" x14ac:dyDescent="0.35"/>
    <row r="349" s="9" customFormat="1" x14ac:dyDescent="0.35"/>
    <row r="350" s="9" customFormat="1" x14ac:dyDescent="0.35"/>
    <row r="351" s="9" customFormat="1" x14ac:dyDescent="0.35"/>
    <row r="352" s="9" customFormat="1" x14ac:dyDescent="0.35"/>
    <row r="353" s="9" customFormat="1" x14ac:dyDescent="0.35"/>
    <row r="354" s="9" customFormat="1" x14ac:dyDescent="0.35"/>
    <row r="355" s="9" customFormat="1" x14ac:dyDescent="0.35"/>
    <row r="356" s="9" customFormat="1" x14ac:dyDescent="0.35"/>
    <row r="357" s="9" customFormat="1" x14ac:dyDescent="0.35"/>
    <row r="358" s="9" customFormat="1" x14ac:dyDescent="0.35"/>
    <row r="359" s="9" customFormat="1" x14ac:dyDescent="0.35"/>
    <row r="360" s="9" customFormat="1" x14ac:dyDescent="0.35"/>
    <row r="361" s="9" customFormat="1" x14ac:dyDescent="0.35"/>
    <row r="362" s="9" customFormat="1" x14ac:dyDescent="0.35"/>
    <row r="363" s="9" customFormat="1" x14ac:dyDescent="0.35"/>
    <row r="364" s="9" customFormat="1" x14ac:dyDescent="0.35"/>
    <row r="365" s="9" customFormat="1" x14ac:dyDescent="0.35"/>
    <row r="366" s="9" customFormat="1" x14ac:dyDescent="0.35"/>
    <row r="367" s="9" customFormat="1" x14ac:dyDescent="0.35"/>
    <row r="368" s="9" customFormat="1" x14ac:dyDescent="0.35"/>
    <row r="369" s="9" customFormat="1" x14ac:dyDescent="0.35"/>
    <row r="370" s="9" customFormat="1" x14ac:dyDescent="0.35"/>
    <row r="371" s="9" customFormat="1" x14ac:dyDescent="0.35"/>
    <row r="372" s="9" customFormat="1" x14ac:dyDescent="0.35"/>
    <row r="373" s="9" customFormat="1" x14ac:dyDescent="0.35"/>
    <row r="374" s="9" customFormat="1" x14ac:dyDescent="0.35"/>
    <row r="375" s="9" customFormat="1" x14ac:dyDescent="0.35"/>
    <row r="376" s="9" customFormat="1" x14ac:dyDescent="0.35"/>
    <row r="377" s="9" customFormat="1" x14ac:dyDescent="0.35"/>
    <row r="378" s="9" customFormat="1" x14ac:dyDescent="0.35"/>
    <row r="379" s="9" customFormat="1" x14ac:dyDescent="0.35"/>
    <row r="380" s="9" customFormat="1" x14ac:dyDescent="0.35"/>
    <row r="381" s="9" customFormat="1" x14ac:dyDescent="0.35"/>
    <row r="382" s="9" customFormat="1" x14ac:dyDescent="0.35"/>
    <row r="383" s="9" customFormat="1" x14ac:dyDescent="0.35"/>
    <row r="384" s="9" customFormat="1" x14ac:dyDescent="0.35"/>
    <row r="385" s="9" customFormat="1" x14ac:dyDescent="0.35"/>
    <row r="386" s="9" customFormat="1" x14ac:dyDescent="0.35"/>
    <row r="387" s="9" customFormat="1" x14ac:dyDescent="0.35"/>
    <row r="388" s="9" customFormat="1" x14ac:dyDescent="0.35"/>
    <row r="389" s="9" customFormat="1" x14ac:dyDescent="0.35"/>
    <row r="390" s="9" customFormat="1" x14ac:dyDescent="0.35"/>
    <row r="391" s="9" customFormat="1" x14ac:dyDescent="0.35"/>
    <row r="392" s="9" customFormat="1" x14ac:dyDescent="0.35"/>
    <row r="393" s="9" customFormat="1" x14ac:dyDescent="0.35"/>
    <row r="394" s="9" customFormat="1" x14ac:dyDescent="0.35"/>
    <row r="395" s="9" customFormat="1" x14ac:dyDescent="0.35"/>
    <row r="396" s="9" customFormat="1" x14ac:dyDescent="0.35"/>
    <row r="397" s="9" customFormat="1" x14ac:dyDescent="0.35"/>
    <row r="398" s="9" customFormat="1" x14ac:dyDescent="0.35"/>
    <row r="399" s="9" customFormat="1" x14ac:dyDescent="0.35"/>
    <row r="400" s="9" customFormat="1" x14ac:dyDescent="0.35"/>
    <row r="401" s="9" customFormat="1" x14ac:dyDescent="0.35"/>
    <row r="402" s="9" customFormat="1" x14ac:dyDescent="0.35"/>
    <row r="403" s="9" customFormat="1" x14ac:dyDescent="0.35"/>
    <row r="404" s="9" customFormat="1" x14ac:dyDescent="0.35"/>
    <row r="405" s="9" customFormat="1" x14ac:dyDescent="0.35"/>
    <row r="406" s="9" customFormat="1" x14ac:dyDescent="0.35"/>
    <row r="407" s="9" customFormat="1" x14ac:dyDescent="0.35"/>
    <row r="408" s="9" customFormat="1" x14ac:dyDescent="0.35"/>
    <row r="409" s="9" customFormat="1" x14ac:dyDescent="0.35"/>
    <row r="410" s="9" customFormat="1" x14ac:dyDescent="0.35"/>
    <row r="411" s="9" customFormat="1" x14ac:dyDescent="0.35"/>
    <row r="412" s="9" customFormat="1" x14ac:dyDescent="0.35"/>
    <row r="413" s="9" customFormat="1" x14ac:dyDescent="0.35"/>
    <row r="414" s="9" customFormat="1" x14ac:dyDescent="0.35"/>
    <row r="415" s="9" customFormat="1" x14ac:dyDescent="0.35"/>
    <row r="416" s="9" customFormat="1" x14ac:dyDescent="0.35"/>
    <row r="417" s="9" customFormat="1" x14ac:dyDescent="0.35"/>
    <row r="418" s="9" customFormat="1" x14ac:dyDescent="0.35"/>
    <row r="419" s="9" customFormat="1" x14ac:dyDescent="0.35"/>
    <row r="420" s="9" customFormat="1" x14ac:dyDescent="0.35"/>
    <row r="421" s="9" customFormat="1" x14ac:dyDescent="0.35"/>
    <row r="422" s="9" customFormat="1" x14ac:dyDescent="0.35"/>
    <row r="423" s="9" customFormat="1" x14ac:dyDescent="0.35"/>
    <row r="424" s="9" customFormat="1" x14ac:dyDescent="0.35"/>
    <row r="425" s="9" customFormat="1" x14ac:dyDescent="0.35"/>
    <row r="426" s="9" customFormat="1" x14ac:dyDescent="0.35"/>
    <row r="427" s="9" customFormat="1" x14ac:dyDescent="0.35"/>
    <row r="428" s="9" customFormat="1" x14ac:dyDescent="0.35"/>
    <row r="429" s="9" customFormat="1" x14ac:dyDescent="0.35"/>
    <row r="430" s="9" customFormat="1" x14ac:dyDescent="0.35"/>
    <row r="431" s="9" customFormat="1" x14ac:dyDescent="0.35"/>
    <row r="432" s="9" customFormat="1" x14ac:dyDescent="0.35"/>
    <row r="433" s="9" customFormat="1" x14ac:dyDescent="0.35"/>
    <row r="434" s="9" customFormat="1" x14ac:dyDescent="0.35"/>
    <row r="435" s="9" customFormat="1" x14ac:dyDescent="0.35"/>
    <row r="436" s="9" customFormat="1" x14ac:dyDescent="0.35"/>
    <row r="437" s="9" customFormat="1" x14ac:dyDescent="0.35"/>
    <row r="438" s="9" customFormat="1" x14ac:dyDescent="0.35"/>
    <row r="439" s="9" customFormat="1" x14ac:dyDescent="0.35"/>
    <row r="440" s="9" customFormat="1" x14ac:dyDescent="0.35"/>
    <row r="441" s="9" customFormat="1" x14ac:dyDescent="0.35"/>
    <row r="442" s="9" customFormat="1" x14ac:dyDescent="0.35"/>
    <row r="443" s="9" customFormat="1" x14ac:dyDescent="0.35"/>
    <row r="444" s="9" customFormat="1" x14ac:dyDescent="0.35"/>
    <row r="445" s="9" customFormat="1" x14ac:dyDescent="0.35"/>
    <row r="446" s="9" customFormat="1" x14ac:dyDescent="0.35"/>
    <row r="447" s="9" customFormat="1" x14ac:dyDescent="0.35"/>
    <row r="448" s="9" customFormat="1" x14ac:dyDescent="0.35"/>
    <row r="449" s="9" customFormat="1" x14ac:dyDescent="0.35"/>
    <row r="450" s="9" customFormat="1" x14ac:dyDescent="0.35"/>
    <row r="451" s="9" customFormat="1" x14ac:dyDescent="0.35"/>
    <row r="452" s="9" customFormat="1" x14ac:dyDescent="0.35"/>
    <row r="453" s="9" customFormat="1" x14ac:dyDescent="0.35"/>
    <row r="454" s="9" customFormat="1" x14ac:dyDescent="0.35"/>
    <row r="455" s="9" customFormat="1" x14ac:dyDescent="0.35"/>
    <row r="456" s="9" customFormat="1" x14ac:dyDescent="0.35"/>
    <row r="457" s="9" customFormat="1" x14ac:dyDescent="0.35"/>
    <row r="458" s="9" customFormat="1" x14ac:dyDescent="0.35"/>
    <row r="459" s="9" customFormat="1" x14ac:dyDescent="0.35"/>
    <row r="460" s="9" customFormat="1" x14ac:dyDescent="0.35"/>
    <row r="461" s="9" customFormat="1" x14ac:dyDescent="0.35"/>
    <row r="462" s="9" customFormat="1" x14ac:dyDescent="0.35"/>
    <row r="463" s="9" customFormat="1" x14ac:dyDescent="0.35"/>
    <row r="464" s="9" customFormat="1" x14ac:dyDescent="0.35"/>
    <row r="465" s="9" customFormat="1" x14ac:dyDescent="0.35"/>
    <row r="466" s="9" customFormat="1" x14ac:dyDescent="0.35"/>
    <row r="467" s="9" customFormat="1" x14ac:dyDescent="0.35"/>
    <row r="468" s="9" customFormat="1" x14ac:dyDescent="0.35"/>
    <row r="469" s="9" customFormat="1" x14ac:dyDescent="0.35"/>
    <row r="470" s="9" customFormat="1" x14ac:dyDescent="0.35"/>
    <row r="471" s="9" customFormat="1" x14ac:dyDescent="0.35"/>
    <row r="472" s="9" customFormat="1" x14ac:dyDescent="0.35"/>
    <row r="473" s="9" customFormat="1" x14ac:dyDescent="0.35"/>
    <row r="474" s="9" customFormat="1" x14ac:dyDescent="0.35"/>
    <row r="475" s="9" customFormat="1" x14ac:dyDescent="0.35"/>
    <row r="476" s="9" customFormat="1" x14ac:dyDescent="0.35"/>
    <row r="477" s="9" customFormat="1" x14ac:dyDescent="0.35"/>
    <row r="478" s="9" customFormat="1" x14ac:dyDescent="0.35"/>
    <row r="479" s="9" customFormat="1" x14ac:dyDescent="0.35"/>
    <row r="480" s="9" customFormat="1" x14ac:dyDescent="0.35"/>
    <row r="481" s="9" customFormat="1" x14ac:dyDescent="0.35"/>
    <row r="482" s="9" customFormat="1" x14ac:dyDescent="0.35"/>
    <row r="483" s="9" customFormat="1" x14ac:dyDescent="0.35"/>
    <row r="484" s="9" customFormat="1" x14ac:dyDescent="0.35"/>
    <row r="485" s="9" customFormat="1" x14ac:dyDescent="0.35"/>
    <row r="486" s="9" customFormat="1" x14ac:dyDescent="0.35"/>
    <row r="487" s="9" customFormat="1" x14ac:dyDescent="0.35"/>
    <row r="488" s="9" customFormat="1" x14ac:dyDescent="0.35"/>
    <row r="489" s="9" customFormat="1" x14ac:dyDescent="0.35"/>
    <row r="490" s="9" customFormat="1" x14ac:dyDescent="0.35"/>
    <row r="491" s="9" customFormat="1" x14ac:dyDescent="0.35"/>
    <row r="492" s="9" customFormat="1" x14ac:dyDescent="0.35"/>
    <row r="493" s="9" customFormat="1" x14ac:dyDescent="0.35"/>
    <row r="494" s="9" customFormat="1" x14ac:dyDescent="0.35"/>
    <row r="495" s="9" customFormat="1" x14ac:dyDescent="0.35"/>
    <row r="496" s="9" customFormat="1" x14ac:dyDescent="0.35"/>
    <row r="497" s="9" customFormat="1" x14ac:dyDescent="0.35"/>
    <row r="498" s="9" customFormat="1" x14ac:dyDescent="0.35"/>
    <row r="499" s="9" customFormat="1" x14ac:dyDescent="0.35"/>
    <row r="500" s="9" customFormat="1" x14ac:dyDescent="0.35"/>
    <row r="501" s="9" customFormat="1" x14ac:dyDescent="0.35"/>
    <row r="502" s="9" customFormat="1" x14ac:dyDescent="0.35"/>
    <row r="503" s="9" customFormat="1" x14ac:dyDescent="0.35"/>
    <row r="504" s="9" customFormat="1" x14ac:dyDescent="0.35"/>
    <row r="505" s="9" customFormat="1" x14ac:dyDescent="0.35"/>
  </sheetData>
  <sheetProtection algorithmName="SHA-512" hashValue="L5rj9Aj6YxULM5e3jF2YybGTYosqTY/HI8+SotQHES9YwaPBLB1JZMbDDgmAf998EGtYUQ8aT1yn055/G9viWg==" saltValue="pSnrW+YZWTeo3DEA2Omjpg==" spinCount="100000" sheet="1" objects="1" scenarios="1"/>
  <mergeCells count="130">
    <mergeCell ref="B63:J63"/>
    <mergeCell ref="B67:J67"/>
    <mergeCell ref="B69:J69"/>
    <mergeCell ref="B65:J65"/>
    <mergeCell ref="B58:O58"/>
    <mergeCell ref="B59:J59"/>
    <mergeCell ref="B54:J54"/>
    <mergeCell ref="A29:J29"/>
    <mergeCell ref="A56:J56"/>
    <mergeCell ref="B60:O60"/>
    <mergeCell ref="B32:J32"/>
    <mergeCell ref="B62:O62"/>
    <mergeCell ref="B64:O64"/>
    <mergeCell ref="B66:O66"/>
    <mergeCell ref="B68:O68"/>
    <mergeCell ref="B39:O39"/>
    <mergeCell ref="B41:O41"/>
    <mergeCell ref="A34:O34"/>
    <mergeCell ref="B36:J36"/>
    <mergeCell ref="A35:J35"/>
    <mergeCell ref="B38:J38"/>
    <mergeCell ref="B40:J40"/>
    <mergeCell ref="B42:J42"/>
    <mergeCell ref="B44:J44"/>
    <mergeCell ref="B6:J6"/>
    <mergeCell ref="A91:O91"/>
    <mergeCell ref="A92:O92"/>
    <mergeCell ref="A93:O93"/>
    <mergeCell ref="B22:O22"/>
    <mergeCell ref="B23:J23"/>
    <mergeCell ref="B25:J25"/>
    <mergeCell ref="B30:J30"/>
    <mergeCell ref="B46:J46"/>
    <mergeCell ref="B50:J50"/>
    <mergeCell ref="B48:J48"/>
    <mergeCell ref="B52:J52"/>
    <mergeCell ref="B61:J61"/>
    <mergeCell ref="B24:O24"/>
    <mergeCell ref="B26:O26"/>
    <mergeCell ref="B28:O28"/>
    <mergeCell ref="B31:O31"/>
    <mergeCell ref="B33:O33"/>
    <mergeCell ref="B37:O37"/>
    <mergeCell ref="B17:J17"/>
    <mergeCell ref="B14:O14"/>
    <mergeCell ref="B27:J27"/>
    <mergeCell ref="B70:O70"/>
    <mergeCell ref="B16:O16"/>
    <mergeCell ref="A1:O1"/>
    <mergeCell ref="A2:O2"/>
    <mergeCell ref="A4:O4"/>
    <mergeCell ref="A6:A7"/>
    <mergeCell ref="B12:J12"/>
    <mergeCell ref="B13:J13"/>
    <mergeCell ref="K11:K13"/>
    <mergeCell ref="A3:O3"/>
    <mergeCell ref="A5:J5"/>
    <mergeCell ref="C7:J7"/>
    <mergeCell ref="A11:A13"/>
    <mergeCell ref="L11:L13"/>
    <mergeCell ref="M11:M13"/>
    <mergeCell ref="K6:K7"/>
    <mergeCell ref="L6:L7"/>
    <mergeCell ref="O6:O7"/>
    <mergeCell ref="N11:N13"/>
    <mergeCell ref="B9:J9"/>
    <mergeCell ref="B11:J11"/>
    <mergeCell ref="N6:N7"/>
    <mergeCell ref="B8:O8"/>
    <mergeCell ref="B10:O10"/>
    <mergeCell ref="O11:O13"/>
    <mergeCell ref="M6:M7"/>
    <mergeCell ref="A101:C101"/>
    <mergeCell ref="D101:F101"/>
    <mergeCell ref="G101:O101"/>
    <mergeCell ref="A102:C102"/>
    <mergeCell ref="G102:O102"/>
    <mergeCell ref="A103:O103"/>
    <mergeCell ref="A98:C98"/>
    <mergeCell ref="G98:O98"/>
    <mergeCell ref="A99:C99"/>
    <mergeCell ref="G99:O99"/>
    <mergeCell ref="A95:O95"/>
    <mergeCell ref="A100:C100"/>
    <mergeCell ref="B18:O18"/>
    <mergeCell ref="B20:O20"/>
    <mergeCell ref="B19:J19"/>
    <mergeCell ref="B15:J15"/>
    <mergeCell ref="G100:O100"/>
    <mergeCell ref="A86:O86"/>
    <mergeCell ref="A97:I97"/>
    <mergeCell ref="K97:O97"/>
    <mergeCell ref="A96:O96"/>
    <mergeCell ref="A90:O90"/>
    <mergeCell ref="A87:O87"/>
    <mergeCell ref="A88:O88"/>
    <mergeCell ref="A89:O89"/>
    <mergeCell ref="B43:O43"/>
    <mergeCell ref="B57:J57"/>
    <mergeCell ref="B45:O45"/>
    <mergeCell ref="B47:O47"/>
    <mergeCell ref="B49:O49"/>
    <mergeCell ref="B51:O51"/>
    <mergeCell ref="B53:O53"/>
    <mergeCell ref="B55:O55"/>
    <mergeCell ref="B21:J21"/>
    <mergeCell ref="A106:O106"/>
    <mergeCell ref="A107:O107"/>
    <mergeCell ref="A108:O108"/>
    <mergeCell ref="A109:O109"/>
    <mergeCell ref="B71:J71"/>
    <mergeCell ref="B84:J84"/>
    <mergeCell ref="B75:J75"/>
    <mergeCell ref="B85:O85"/>
    <mergeCell ref="A81:J81"/>
    <mergeCell ref="B78:O78"/>
    <mergeCell ref="B80:O80"/>
    <mergeCell ref="B72:O72"/>
    <mergeCell ref="B74:O74"/>
    <mergeCell ref="B76:O76"/>
    <mergeCell ref="B83:O83"/>
    <mergeCell ref="A104:C104"/>
    <mergeCell ref="F104:G104"/>
    <mergeCell ref="I104:J104"/>
    <mergeCell ref="K104:O104"/>
    <mergeCell ref="B73:J73"/>
    <mergeCell ref="B77:J77"/>
    <mergeCell ref="B82:J82"/>
    <mergeCell ref="B79:J79"/>
    <mergeCell ref="A94:O94"/>
  </mergeCells>
  <phoneticPr fontId="10" type="noConversion"/>
  <dataValidations disablePrompts="1" count="1">
    <dataValidation type="list" allowBlank="1" showInputMessage="1" showErrorMessage="1" sqref="D104 H104" xr:uid="{00000000-0002-0000-0900-000000000000}">
      <formula1>"✓, ----"</formula1>
    </dataValidation>
  </dataValidations>
  <pageMargins left="0.7" right="0.7" top="0.75" bottom="0.75" header="0.3" footer="0.3"/>
  <pageSetup scale="94" firstPageNumber="2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9" max="14" man="1"/>
    <brk id="9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3B6BF4B168B442ADF2BB9C49EC8C3E" ma:contentTypeVersion="8" ma:contentTypeDescription="Create a new document." ma:contentTypeScope="" ma:versionID="fa3574898946d16c94d6e09618c7f696">
  <xsd:schema xmlns:xsd="http://www.w3.org/2001/XMLSchema" xmlns:xs="http://www.w3.org/2001/XMLSchema" xmlns:p="http://schemas.microsoft.com/office/2006/metadata/properties" xmlns:ns2="c7c8719a-bfb3-41c9-8571-dbdbaea1c5e3" xmlns:ns3="f0d5c5ba-2c14-41be-9a87-91b73de81605" targetNamespace="http://schemas.microsoft.com/office/2006/metadata/properties" ma:root="true" ma:fieldsID="e849ad3e427d44c1bd2148ffa0c9dfda" ns2:_="" ns3:_="">
    <xsd:import namespace="c7c8719a-bfb3-41c9-8571-dbdbaea1c5e3"/>
    <xsd:import namespace="f0d5c5ba-2c14-41be-9a87-91b73de816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c8719a-bfb3-41c9-8571-dbdbaea1c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d5c5ba-2c14-41be-9a87-91b73de816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D37223-D1D2-433A-BE95-5C7C02E872C1}">
  <ds:schemaRefs>
    <ds:schemaRef ds:uri="http://schemas.microsoft.com/sharepoint/v3/contenttype/forms"/>
  </ds:schemaRefs>
</ds:datastoreItem>
</file>

<file path=customXml/itemProps2.xml><?xml version="1.0" encoding="utf-8"?>
<ds:datastoreItem xmlns:ds="http://schemas.openxmlformats.org/officeDocument/2006/customXml" ds:itemID="{A85B3B68-B3D9-487C-9036-BA229EF44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c8719a-bfb3-41c9-8571-dbdbaea1c5e3"/>
    <ds:schemaRef ds:uri="f0d5c5ba-2c14-41be-9a87-91b73de81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FB4C70-3EF8-4A3D-8DDF-67F11EDD194D}">
  <ds:schemaRefs>
    <ds:schemaRef ds:uri="http://purl.org/dc/elements/1.1/"/>
    <ds:schemaRef ds:uri="f0d5c5ba-2c14-41be-9a87-91b73de81605"/>
    <ds:schemaRef ds:uri="http://www.w3.org/XML/1998/namespace"/>
    <ds:schemaRef ds:uri="c7c8719a-bfb3-41c9-8571-dbdbaea1c5e3"/>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Page 1-3</vt:lpstr>
      <vt:lpstr>Working</vt:lpstr>
      <vt:lpstr>Pg. 4 General Questions</vt:lpstr>
      <vt:lpstr>Pg. 4 General Questions (2)</vt:lpstr>
      <vt:lpstr>Part 1-Farm Review</vt:lpstr>
      <vt:lpstr>Part 2-Field Harvest &amp; Packing </vt:lpstr>
      <vt:lpstr>Part 3-House Packing Facility</vt:lpstr>
      <vt:lpstr>Part 4-Storage &amp; Transportation</vt:lpstr>
      <vt:lpstr>Part 5-Preventive Food Defense</vt:lpstr>
      <vt:lpstr>Logo Use</vt:lpstr>
      <vt:lpstr>Audit Scoresheet</vt:lpstr>
      <vt:lpstr>CAR Duplication Instructions</vt:lpstr>
      <vt:lpstr> Corrective Action Report (1)</vt:lpstr>
      <vt:lpstr>'Audit Scoresheet'!Print_Area</vt:lpstr>
      <vt:lpstr>'Page 1-3'!Print_Area</vt:lpstr>
      <vt:lpstr>'Part 1-Farm Review'!Print_Area</vt:lpstr>
      <vt:lpstr>'Part 2-Field Harvest &amp; Packing '!Print_Area</vt:lpstr>
      <vt:lpstr>'Part 3-House Packing Facility'!Print_Area</vt:lpstr>
      <vt:lpstr>'Pg. 4 General Questions'!Print_Area</vt:lpstr>
      <vt:lpstr>'Pg. 4 General Questions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Dougherty, Jennifer</dc:creator>
  <cp:keywords/>
  <dc:description/>
  <cp:lastModifiedBy>S Star GAP</cp:lastModifiedBy>
  <cp:revision/>
  <cp:lastPrinted>2022-07-25T14:51:17Z</cp:lastPrinted>
  <dcterms:created xsi:type="dcterms:W3CDTF">2009-02-16T23:21:18Z</dcterms:created>
  <dcterms:modified xsi:type="dcterms:W3CDTF">2024-10-30T02:43:08Z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0x0101001B3B6BF4B168B442ADF2BB9C49EC8C3E</vt:lpwstr>
  </property>
</Properties>
</file>